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jkuczkowska\Desktop\SPRZATANIE\POSTĘPOWANIE - SPRZĄTANIE 2024-2026\"/>
    </mc:Choice>
  </mc:AlternateContent>
  <xr:revisionPtr revIDLastSave="0" documentId="13_ncr:1_{9E7C1F43-B247-4CC3-8274-E675923BCE5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Kosztorys ofertowy" sheetId="2" r:id="rId1"/>
  </sheets>
  <definedNames>
    <definedName name="_xlnm.Print_Area" localSheetId="0">'Kosztorys ofertowy'!$A$1:$H$258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2" l="1"/>
  <c r="G42" i="2"/>
  <c r="G155" i="2"/>
  <c r="G76" i="2"/>
  <c r="H76" i="2" s="1"/>
  <c r="G33" i="2"/>
  <c r="G37" i="2"/>
  <c r="C258" i="2"/>
  <c r="G246" i="2"/>
  <c r="G238" i="2"/>
  <c r="G179" i="2"/>
  <c r="G178" i="2"/>
  <c r="G177" i="2"/>
  <c r="G176" i="2"/>
  <c r="G175" i="2"/>
  <c r="G110" i="2"/>
  <c r="G109" i="2"/>
  <c r="G88" i="2"/>
  <c r="G257" i="2" l="1"/>
  <c r="H257" i="2" s="1"/>
  <c r="G256" i="2"/>
  <c r="H256" i="2" s="1"/>
  <c r="G255" i="2"/>
  <c r="H255" i="2" s="1"/>
  <c r="G254" i="2"/>
  <c r="H254" i="2" s="1"/>
  <c r="G252" i="2"/>
  <c r="H252" i="2" s="1"/>
  <c r="G251" i="2"/>
  <c r="H251" i="2" s="1"/>
  <c r="G250" i="2"/>
  <c r="H250" i="2" s="1"/>
  <c r="G249" i="2"/>
  <c r="H249" i="2" s="1"/>
  <c r="G248" i="2"/>
  <c r="H248" i="2" s="1"/>
  <c r="H246" i="2"/>
  <c r="G245" i="2"/>
  <c r="H245" i="2" s="1"/>
  <c r="H244" i="2" s="1"/>
  <c r="G243" i="2"/>
  <c r="H243" i="2" s="1"/>
  <c r="G242" i="2"/>
  <c r="H242" i="2" s="1"/>
  <c r="G241" i="2"/>
  <c r="H241" i="2" s="1"/>
  <c r="H240" i="2" s="1"/>
  <c r="G239" i="2"/>
  <c r="H239" i="2" s="1"/>
  <c r="H238" i="2"/>
  <c r="G237" i="2"/>
  <c r="G236" i="2"/>
  <c r="H236" i="2" s="1"/>
  <c r="G235" i="2"/>
  <c r="H235" i="2" s="1"/>
  <c r="G233" i="2"/>
  <c r="H233" i="2" s="1"/>
  <c r="G232" i="2"/>
  <c r="H232" i="2" s="1"/>
  <c r="G231" i="2"/>
  <c r="H231" i="2" s="1"/>
  <c r="G230" i="2"/>
  <c r="H230" i="2" s="1"/>
  <c r="H229" i="2" s="1"/>
  <c r="G228" i="2"/>
  <c r="H228" i="2" s="1"/>
  <c r="G227" i="2"/>
  <c r="H227" i="2" s="1"/>
  <c r="G226" i="2"/>
  <c r="H226" i="2" s="1"/>
  <c r="G225" i="2"/>
  <c r="H225" i="2" s="1"/>
  <c r="G223" i="2"/>
  <c r="H223" i="2" s="1"/>
  <c r="G222" i="2"/>
  <c r="H222" i="2" s="1"/>
  <c r="G221" i="2"/>
  <c r="H221" i="2" s="1"/>
  <c r="G220" i="2"/>
  <c r="H220" i="2" s="1"/>
  <c r="H219" i="2" s="1"/>
  <c r="G218" i="2"/>
  <c r="H218" i="2" s="1"/>
  <c r="G217" i="2"/>
  <c r="H217" i="2" s="1"/>
  <c r="G216" i="2"/>
  <c r="H216" i="2" s="1"/>
  <c r="G214" i="2"/>
  <c r="H214" i="2" s="1"/>
  <c r="G213" i="2"/>
  <c r="H213" i="2" s="1"/>
  <c r="G212" i="2"/>
  <c r="H212" i="2" s="1"/>
  <c r="G211" i="2"/>
  <c r="H211" i="2" s="1"/>
  <c r="H210" i="2" s="1"/>
  <c r="G209" i="2"/>
  <c r="H209" i="2" s="1"/>
  <c r="G208" i="2"/>
  <c r="H208" i="2" s="1"/>
  <c r="G207" i="2"/>
  <c r="G206" i="2"/>
  <c r="G205" i="2"/>
  <c r="H205" i="2" s="1"/>
  <c r="G203" i="2"/>
  <c r="H203" i="2" s="1"/>
  <c r="G202" i="2"/>
  <c r="H202" i="2" s="1"/>
  <c r="G200" i="2"/>
  <c r="H200" i="2" s="1"/>
  <c r="G199" i="2"/>
  <c r="H199" i="2" s="1"/>
  <c r="G198" i="2"/>
  <c r="H198" i="2" s="1"/>
  <c r="G196" i="2"/>
  <c r="H196" i="2" s="1"/>
  <c r="G195" i="2"/>
  <c r="H195" i="2" s="1"/>
  <c r="G194" i="2"/>
  <c r="H194" i="2" s="1"/>
  <c r="G193" i="2"/>
  <c r="H193" i="2" s="1"/>
  <c r="G192" i="2"/>
  <c r="H192" i="2" s="1"/>
  <c r="H191" i="2" s="1"/>
  <c r="G190" i="2"/>
  <c r="H190" i="2" s="1"/>
  <c r="G189" i="2"/>
  <c r="H189" i="2" s="1"/>
  <c r="G188" i="2"/>
  <c r="H188" i="2" s="1"/>
  <c r="G187" i="2"/>
  <c r="H187" i="2" s="1"/>
  <c r="G186" i="2"/>
  <c r="H186" i="2" s="1"/>
  <c r="G184" i="2"/>
  <c r="H184" i="2" s="1"/>
  <c r="G183" i="2"/>
  <c r="H183" i="2" s="1"/>
  <c r="G182" i="2"/>
  <c r="H182" i="2" s="1"/>
  <c r="G181" i="2"/>
  <c r="H181" i="2" s="1"/>
  <c r="H179" i="2"/>
  <c r="H178" i="2"/>
  <c r="H177" i="2"/>
  <c r="H176" i="2"/>
  <c r="H175" i="2"/>
  <c r="G173" i="2"/>
  <c r="H173" i="2" s="1"/>
  <c r="G172" i="2"/>
  <c r="H172" i="2" s="1"/>
  <c r="G170" i="2"/>
  <c r="H170" i="2" s="1"/>
  <c r="G169" i="2"/>
  <c r="H169" i="2" s="1"/>
  <c r="G168" i="2"/>
  <c r="H168" i="2" s="1"/>
  <c r="G167" i="2"/>
  <c r="H167" i="2" s="1"/>
  <c r="G165" i="2"/>
  <c r="H165" i="2" s="1"/>
  <c r="G164" i="2"/>
  <c r="H164" i="2" s="1"/>
  <c r="G163" i="2"/>
  <c r="H163" i="2" s="1"/>
  <c r="G161" i="2"/>
  <c r="H161" i="2" s="1"/>
  <c r="G160" i="2"/>
  <c r="H160" i="2" s="1"/>
  <c r="G158" i="2"/>
  <c r="H158" i="2" s="1"/>
  <c r="G157" i="2"/>
  <c r="H157" i="2" s="1"/>
  <c r="G154" i="2"/>
  <c r="H154" i="2" s="1"/>
  <c r="G153" i="2"/>
  <c r="H153" i="2" s="1"/>
  <c r="G152" i="2"/>
  <c r="H152" i="2" s="1"/>
  <c r="G151" i="2"/>
  <c r="H151" i="2" s="1"/>
  <c r="G150" i="2"/>
  <c r="H150" i="2" s="1"/>
  <c r="G149" i="2"/>
  <c r="H149" i="2" s="1"/>
  <c r="G147" i="2"/>
  <c r="H147" i="2" s="1"/>
  <c r="G145" i="2"/>
  <c r="H145" i="2" s="1"/>
  <c r="G144" i="2"/>
  <c r="H144" i="2" s="1"/>
  <c r="G143" i="2"/>
  <c r="H143" i="2" s="1"/>
  <c r="G142" i="2"/>
  <c r="H142" i="2" s="1"/>
  <c r="G141" i="2"/>
  <c r="H141" i="2" s="1"/>
  <c r="G139" i="2"/>
  <c r="H139" i="2" s="1"/>
  <c r="G138" i="2"/>
  <c r="H138" i="2" s="1"/>
  <c r="G137" i="2"/>
  <c r="H137" i="2" s="1"/>
  <c r="G136" i="2"/>
  <c r="H136" i="2" s="1"/>
  <c r="G135" i="2"/>
  <c r="H135" i="2" s="1"/>
  <c r="G134" i="2"/>
  <c r="H134" i="2" s="1"/>
  <c r="G133" i="2"/>
  <c r="H133" i="2" s="1"/>
  <c r="G132" i="2"/>
  <c r="H132" i="2" s="1"/>
  <c r="G131" i="2"/>
  <c r="H131" i="2" s="1"/>
  <c r="G130" i="2"/>
  <c r="H130" i="2" s="1"/>
  <c r="G129" i="2"/>
  <c r="H129" i="2" s="1"/>
  <c r="G127" i="2"/>
  <c r="H127" i="2" s="1"/>
  <c r="G126" i="2"/>
  <c r="H126" i="2" s="1"/>
  <c r="G125" i="2"/>
  <c r="H125" i="2" s="1"/>
  <c r="G124" i="2"/>
  <c r="H124" i="2" s="1"/>
  <c r="G123" i="2"/>
  <c r="H123" i="2" s="1"/>
  <c r="G122" i="2"/>
  <c r="H122" i="2" s="1"/>
  <c r="G121" i="2"/>
  <c r="H121" i="2" s="1"/>
  <c r="G120" i="2"/>
  <c r="H120" i="2" s="1"/>
  <c r="G119" i="2"/>
  <c r="H119" i="2" s="1"/>
  <c r="G118" i="2"/>
  <c r="H118" i="2" s="1"/>
  <c r="G117" i="2"/>
  <c r="H117" i="2" s="1"/>
  <c r="G116" i="2"/>
  <c r="H116" i="2" s="1"/>
  <c r="G115" i="2"/>
  <c r="H115" i="2" s="1"/>
  <c r="G114" i="2"/>
  <c r="H114" i="2" s="1"/>
  <c r="G113" i="2"/>
  <c r="H113" i="2" s="1"/>
  <c r="G112" i="2"/>
  <c r="H112" i="2" s="1"/>
  <c r="H109" i="2"/>
  <c r="G108" i="2"/>
  <c r="H108" i="2" s="1"/>
  <c r="G107" i="2"/>
  <c r="H107" i="2" s="1"/>
  <c r="G106" i="2"/>
  <c r="H106" i="2" s="1"/>
  <c r="G77" i="2"/>
  <c r="H77" i="2" s="1"/>
  <c r="G69" i="2"/>
  <c r="H69" i="2" s="1"/>
  <c r="G104" i="2"/>
  <c r="H104" i="2" s="1"/>
  <c r="G103" i="2"/>
  <c r="H103" i="2" s="1"/>
  <c r="G102" i="2"/>
  <c r="H102" i="2" s="1"/>
  <c r="G101" i="2"/>
  <c r="H101" i="2" s="1"/>
  <c r="G100" i="2"/>
  <c r="H100" i="2" s="1"/>
  <c r="G99" i="2"/>
  <c r="H99" i="2" s="1"/>
  <c r="G97" i="2"/>
  <c r="H97" i="2" s="1"/>
  <c r="G96" i="2"/>
  <c r="H96" i="2" s="1"/>
  <c r="G95" i="2"/>
  <c r="H95" i="2" s="1"/>
  <c r="G94" i="2"/>
  <c r="H94" i="2" s="1"/>
  <c r="G93" i="2"/>
  <c r="H93" i="2" s="1"/>
  <c r="G92" i="2"/>
  <c r="H92" i="2" s="1"/>
  <c r="G89" i="2"/>
  <c r="H89" i="2" s="1"/>
  <c r="H88" i="2"/>
  <c r="G87" i="2"/>
  <c r="H87" i="2" s="1"/>
  <c r="G86" i="2"/>
  <c r="H86" i="2" s="1"/>
  <c r="G85" i="2"/>
  <c r="H85" i="2" s="1"/>
  <c r="G83" i="2"/>
  <c r="H83" i="2" s="1"/>
  <c r="G81" i="2"/>
  <c r="H81" i="2" s="1"/>
  <c r="G80" i="2"/>
  <c r="H80" i="2" s="1"/>
  <c r="G79" i="2"/>
  <c r="H79" i="2" s="1"/>
  <c r="G78" i="2"/>
  <c r="H78" i="2" s="1"/>
  <c r="G75" i="2"/>
  <c r="H75" i="2" s="1"/>
  <c r="G73" i="2"/>
  <c r="H73" i="2" s="1"/>
  <c r="G72" i="2"/>
  <c r="H72" i="2" s="1"/>
  <c r="G71" i="2"/>
  <c r="H71" i="2" s="1"/>
  <c r="G68" i="2"/>
  <c r="H68" i="2" s="1"/>
  <c r="G67" i="2"/>
  <c r="H67" i="2" s="1"/>
  <c r="G66" i="2"/>
  <c r="H66" i="2" s="1"/>
  <c r="G65" i="2"/>
  <c r="H65" i="2" s="1"/>
  <c r="G63" i="2"/>
  <c r="H63" i="2" s="1"/>
  <c r="G62" i="2"/>
  <c r="H62" i="2" s="1"/>
  <c r="G61" i="2"/>
  <c r="H61" i="2" s="1"/>
  <c r="G60" i="2"/>
  <c r="H60" i="2" s="1"/>
  <c r="G59" i="2"/>
  <c r="H59" i="2" s="1"/>
  <c r="G58" i="2"/>
  <c r="H58" i="2" s="1"/>
  <c r="G56" i="2"/>
  <c r="H56" i="2" s="1"/>
  <c r="G55" i="2"/>
  <c r="H55" i="2" s="1"/>
  <c r="G54" i="2"/>
  <c r="H54" i="2" s="1"/>
  <c r="G53" i="2"/>
  <c r="H53" i="2" s="1"/>
  <c r="G51" i="2"/>
  <c r="H51" i="2" s="1"/>
  <c r="G50" i="2"/>
  <c r="H50" i="2" s="1"/>
  <c r="G49" i="2"/>
  <c r="H49" i="2" s="1"/>
  <c r="G48" i="2"/>
  <c r="H48" i="2" s="1"/>
  <c r="G46" i="2"/>
  <c r="H46" i="2" s="1"/>
  <c r="G45" i="2"/>
  <c r="H45" i="2" s="1"/>
  <c r="G43" i="2"/>
  <c r="H43" i="2" s="1"/>
  <c r="H42" i="2"/>
  <c r="G41" i="2"/>
  <c r="H41" i="2" s="1"/>
  <c r="G40" i="2"/>
  <c r="H40" i="2" s="1"/>
  <c r="G39" i="2"/>
  <c r="H39" i="2" s="1"/>
  <c r="H38" i="2"/>
  <c r="H37" i="2"/>
  <c r="G36" i="2"/>
  <c r="H36" i="2" s="1"/>
  <c r="G35" i="2"/>
  <c r="H35" i="2" s="1"/>
  <c r="G34" i="2"/>
  <c r="H34" i="2" s="1"/>
  <c r="H33" i="2"/>
  <c r="H237" i="2"/>
  <c r="H206" i="2"/>
  <c r="H207" i="2"/>
  <c r="H155" i="2"/>
  <c r="H110" i="2"/>
  <c r="H140" i="2" l="1"/>
  <c r="H162" i="2"/>
  <c r="H111" i="2"/>
  <c r="H174" i="2"/>
  <c r="H204" i="2"/>
  <c r="H224" i="2"/>
  <c r="H234" i="2"/>
  <c r="H166" i="2"/>
  <c r="G253" i="2"/>
  <c r="C253" i="2"/>
  <c r="G247" i="2"/>
  <c r="C247" i="2"/>
  <c r="G244" i="2"/>
  <c r="C244" i="2"/>
  <c r="G240" i="2"/>
  <c r="C240" i="2"/>
  <c r="G234" i="2"/>
  <c r="C234" i="2"/>
  <c r="G229" i="2"/>
  <c r="C229" i="2"/>
  <c r="G224" i="2"/>
  <c r="C224" i="2"/>
  <c r="G219" i="2"/>
  <c r="C219" i="2"/>
  <c r="G215" i="2"/>
  <c r="C215" i="2"/>
  <c r="G210" i="2"/>
  <c r="C210" i="2"/>
  <c r="G204" i="2"/>
  <c r="C204" i="2"/>
  <c r="G201" i="2"/>
  <c r="C201" i="2"/>
  <c r="G197" i="2"/>
  <c r="C197" i="2"/>
  <c r="G191" i="2"/>
  <c r="C191" i="2"/>
  <c r="G185" i="2"/>
  <c r="C185" i="2"/>
  <c r="G180" i="2"/>
  <c r="C180" i="2"/>
  <c r="G174" i="2"/>
  <c r="C174" i="2"/>
  <c r="G171" i="2"/>
  <c r="C171" i="2"/>
  <c r="G166" i="2"/>
  <c r="C166" i="2"/>
  <c r="G162" i="2"/>
  <c r="C162" i="2"/>
  <c r="G159" i="2"/>
  <c r="C159" i="2"/>
  <c r="G156" i="2"/>
  <c r="C156" i="2"/>
  <c r="G148" i="2"/>
  <c r="C148" i="2"/>
  <c r="H146" i="2"/>
  <c r="G146" i="2"/>
  <c r="C146" i="2"/>
  <c r="G140" i="2"/>
  <c r="G128" i="2"/>
  <c r="C128" i="2"/>
  <c r="G111" i="2"/>
  <c r="C111" i="2"/>
  <c r="G105" i="2"/>
  <c r="C105" i="2"/>
  <c r="G98" i="2"/>
  <c r="C98" i="2"/>
  <c r="G91" i="2"/>
  <c r="C91" i="2"/>
  <c r="C90" i="2"/>
  <c r="G90" i="2" s="1"/>
  <c r="H90" i="2" s="1"/>
  <c r="H82" i="2"/>
  <c r="G82" i="2"/>
  <c r="C82" i="2"/>
  <c r="G74" i="2"/>
  <c r="C74" i="2"/>
  <c r="G70" i="2"/>
  <c r="C70" i="2"/>
  <c r="G64" i="2"/>
  <c r="C64" i="2"/>
  <c r="G57" i="2"/>
  <c r="C57" i="2"/>
  <c r="G52" i="2"/>
  <c r="C52" i="2"/>
  <c r="G47" i="2"/>
  <c r="C47" i="2"/>
  <c r="G44" i="2"/>
  <c r="C44" i="2"/>
  <c r="G32" i="2"/>
  <c r="C32" i="2"/>
  <c r="H44" i="2" l="1"/>
  <c r="C84" i="2"/>
  <c r="H201" i="2"/>
  <c r="H159" i="2"/>
  <c r="H180" i="2"/>
  <c r="H197" i="2"/>
  <c r="H253" i="2"/>
  <c r="H148" i="2"/>
  <c r="H47" i="2"/>
  <c r="H52" i="2"/>
  <c r="H74" i="2"/>
  <c r="H171" i="2"/>
  <c r="H247" i="2"/>
  <c r="H57" i="2"/>
  <c r="H70" i="2"/>
  <c r="H98" i="2"/>
  <c r="H105" i="2"/>
  <c r="H32" i="2"/>
  <c r="H64" i="2"/>
  <c r="H91" i="2"/>
  <c r="H128" i="2"/>
  <c r="H185" i="2"/>
  <c r="H215" i="2"/>
  <c r="H156" i="2"/>
  <c r="G84" i="2" l="1"/>
  <c r="G258" i="2" s="1"/>
  <c r="H84" i="2"/>
  <c r="H25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tc={A17E2C3D-3803-48B8-975D-87FF35BF6FD0}</author>
  </authors>
  <commentList>
    <comment ref="B113" authorId="0" shapeId="0" xr:uid="{A17E2C3D-3803-48B8-975D-87FF35BF6FD0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czy to dotyczy C11? na tym skończyłam :)</t>
      </text>
    </comment>
  </commentList>
</comments>
</file>

<file path=xl/sharedStrings.xml><?xml version="1.0" encoding="utf-8"?>
<sst xmlns="http://schemas.openxmlformats.org/spreadsheetml/2006/main" count="685" uniqueCount="398">
  <si>
    <t>Lp.</t>
  </si>
  <si>
    <r>
      <t>Powierzchnia do sprzątania (m</t>
    </r>
    <r>
      <rPr>
        <vertAlign val="superscript"/>
        <sz val="10"/>
        <color rgb="FFFFFFFF"/>
        <rFont val="Arial"/>
        <family val="2"/>
        <charset val="238"/>
      </rPr>
      <t>2</t>
    </r>
    <r>
      <rPr>
        <sz val="10"/>
        <color rgb="FFFFFFFF"/>
        <rFont val="Arial"/>
        <family val="2"/>
        <charset val="238"/>
      </rPr>
      <t>)</t>
    </r>
  </si>
  <si>
    <t>Krotność sprzątania w tygodniu</t>
  </si>
  <si>
    <t>Krotność sprzątania w miesiącu</t>
  </si>
  <si>
    <t>Godziny sprzątania</t>
  </si>
  <si>
    <t>[1]</t>
  </si>
  <si>
    <t>[2]</t>
  </si>
  <si>
    <t>[3]</t>
  </si>
  <si>
    <t>[4]</t>
  </si>
  <si>
    <t>[5]</t>
  </si>
  <si>
    <t>[8]</t>
  </si>
  <si>
    <t>1.</t>
  </si>
  <si>
    <t>1.1</t>
  </si>
  <si>
    <t>pomieszczenia biurowe</t>
  </si>
  <si>
    <t>1.2</t>
  </si>
  <si>
    <t>pomieszczenia socjalne</t>
  </si>
  <si>
    <t>1.3</t>
  </si>
  <si>
    <t>pomieszczenia sanitarne</t>
  </si>
  <si>
    <t>1.4</t>
  </si>
  <si>
    <t>ciągi komunikacyjne</t>
  </si>
  <si>
    <t>1.5</t>
  </si>
  <si>
    <t>07:00 – 15:00</t>
  </si>
  <si>
    <t>2.</t>
  </si>
  <si>
    <t>2.1</t>
  </si>
  <si>
    <t>2.2</t>
  </si>
  <si>
    <t>3.</t>
  </si>
  <si>
    <t>3.1</t>
  </si>
  <si>
    <t>3.2</t>
  </si>
  <si>
    <t>3.3</t>
  </si>
  <si>
    <t>4.</t>
  </si>
  <si>
    <t>4.1</t>
  </si>
  <si>
    <t>4.2</t>
  </si>
  <si>
    <t>4.3</t>
  </si>
  <si>
    <t>4.4</t>
  </si>
  <si>
    <t>5.</t>
  </si>
  <si>
    <t>5.1</t>
  </si>
  <si>
    <t>5.3</t>
  </si>
  <si>
    <t>5.4</t>
  </si>
  <si>
    <t>6.</t>
  </si>
  <si>
    <t>6.1</t>
  </si>
  <si>
    <t>07:00 - 15:00</t>
  </si>
  <si>
    <t>6.2</t>
  </si>
  <si>
    <t>6.3</t>
  </si>
  <si>
    <t>7.</t>
  </si>
  <si>
    <t>7.1</t>
  </si>
  <si>
    <t>7.2</t>
  </si>
  <si>
    <t>7.3</t>
  </si>
  <si>
    <t>pomieszczenia technologiczne</t>
  </si>
  <si>
    <t>8.</t>
  </si>
  <si>
    <t>8.1</t>
  </si>
  <si>
    <t>8.2</t>
  </si>
  <si>
    <t>9.</t>
  </si>
  <si>
    <t>FILTRY PIASKOWE (NOWE) – ul. Na Grobli 21</t>
  </si>
  <si>
    <t>9.1</t>
  </si>
  <si>
    <t>10.</t>
  </si>
  <si>
    <t>FILTRY WĘGLOWE (NOWE) – ul. Na Grobli 21</t>
  </si>
  <si>
    <t>10.1</t>
  </si>
  <si>
    <t>10.2</t>
  </si>
  <si>
    <t>10.3</t>
  </si>
  <si>
    <t>10.4</t>
  </si>
  <si>
    <t>11.</t>
  </si>
  <si>
    <t>BUDYNEK CHEMICZNY – ul. Na Grobli 21</t>
  </si>
  <si>
    <t>06:00 - 14:00</t>
  </si>
  <si>
    <t>12.</t>
  </si>
  <si>
    <t>ODŻELAZIACZ – ul. Na Grobli 21</t>
  </si>
  <si>
    <t>12.1</t>
  </si>
  <si>
    <t>12.2</t>
  </si>
  <si>
    <t>12.3</t>
  </si>
  <si>
    <t>13.</t>
  </si>
  <si>
    <t>13.1</t>
  </si>
  <si>
    <t>15:30 - 22:30</t>
  </si>
  <si>
    <t>13.2</t>
  </si>
  <si>
    <t>13.3</t>
  </si>
  <si>
    <t>13.5</t>
  </si>
  <si>
    <t>06:30-15:00</t>
  </si>
  <si>
    <t>14.</t>
  </si>
  <si>
    <t>GARAŻE ul. Na Grobli 21</t>
  </si>
  <si>
    <t>14.1</t>
  </si>
  <si>
    <t>15.</t>
  </si>
  <si>
    <t>15.1</t>
  </si>
  <si>
    <t>15.2</t>
  </si>
  <si>
    <t>pomieszczenia socjalne (pokoje śniadań, zaplecza kuchenne)</t>
  </si>
  <si>
    <t>15.3</t>
  </si>
  <si>
    <t>pomieszczenia sanitarne (WC, łazienki i szatnie)</t>
  </si>
  <si>
    <t>15.4</t>
  </si>
  <si>
    <t>pomieszczenia archiwum</t>
  </si>
  <si>
    <t>07:30 - 15:30</t>
  </si>
  <si>
    <t>ciągi komunikacyjne (klatki schodowe, korytarze)</t>
  </si>
  <si>
    <t>16.</t>
  </si>
  <si>
    <t>17.</t>
  </si>
  <si>
    <t>OSADNIKI – MOKRY DWÓR</t>
  </si>
  <si>
    <t>17.1</t>
  </si>
  <si>
    <t>pomieszczenia technologiczne(hala dopływu poziom +1)</t>
  </si>
  <si>
    <t>pomieszczenia technologiczne (hala odpływu poziom +1)</t>
  </si>
  <si>
    <t>18.</t>
  </si>
  <si>
    <t>POMPOWNIA II STOPNIA – MOKRY DWÓR</t>
  </si>
  <si>
    <t>18.1</t>
  </si>
  <si>
    <t>pomieszczenia technologiczne (hala pomp poziom 0)</t>
  </si>
  <si>
    <t>ciągi komunikacyjne ( od -1 do +1)</t>
  </si>
  <si>
    <t>19.</t>
  </si>
  <si>
    <t>BUDYNEK CHEMICZNY – MOKRY DWÓR</t>
  </si>
  <si>
    <t>19.1</t>
  </si>
  <si>
    <t>19.2</t>
  </si>
  <si>
    <t>Archiwum – pomieszczenia magazynowe</t>
  </si>
  <si>
    <t>07:30 - 15:00</t>
  </si>
  <si>
    <t>Archiwum – pomieszczenia sanitarne</t>
  </si>
  <si>
    <t>20.</t>
  </si>
  <si>
    <t>CHLOROWNIA – MOKRY DWÓR</t>
  </si>
  <si>
    <t>20.1</t>
  </si>
  <si>
    <t>20.2</t>
  </si>
  <si>
    <t>FILTRY – MOKRY DWÓR</t>
  </si>
  <si>
    <t>22.</t>
  </si>
  <si>
    <t>OZONOWNIA – MOKRY DWÓR</t>
  </si>
  <si>
    <t>22.1</t>
  </si>
  <si>
    <t>22.2</t>
  </si>
  <si>
    <t>22.3</t>
  </si>
  <si>
    <t>23.</t>
  </si>
  <si>
    <t>ESTAKADA – MOKRY DWÓR</t>
  </si>
  <si>
    <t>23.1</t>
  </si>
  <si>
    <t>24.</t>
  </si>
  <si>
    <t>BUDYNEK BIUROWY – MOKRY DWÓR</t>
  </si>
  <si>
    <t>24.1</t>
  </si>
  <si>
    <t>24.2</t>
  </si>
  <si>
    <t>pomieszczenia laboratoryjne</t>
  </si>
  <si>
    <t>Archiwum – ciągi komunikacyjne</t>
  </si>
  <si>
    <t>Archiwum – pomieszczenia biurowe</t>
  </si>
  <si>
    <t>Archiwum – pomieszczenia magazynowe (parter)</t>
  </si>
  <si>
    <t>25.</t>
  </si>
  <si>
    <t>BUDYNEK OCHRONY (BRAMA TOWAROWA) – MOKRY DWÓR</t>
  </si>
  <si>
    <t>25.1</t>
  </si>
  <si>
    <t>25.2</t>
  </si>
  <si>
    <t>26.</t>
  </si>
  <si>
    <t>BUDYNEK OCHRONY WAGA – MOKRY DWÓR</t>
  </si>
  <si>
    <t>26.1</t>
  </si>
  <si>
    <t>26.2</t>
  </si>
  <si>
    <t>27.</t>
  </si>
  <si>
    <t>27.1</t>
  </si>
  <si>
    <t>08:00 - 13:00</t>
  </si>
  <si>
    <t>27.2</t>
  </si>
  <si>
    <t>27.4</t>
  </si>
  <si>
    <t>28.</t>
  </si>
  <si>
    <t>28.1</t>
  </si>
  <si>
    <t>28.2</t>
  </si>
  <si>
    <t>28.3</t>
  </si>
  <si>
    <t>29.</t>
  </si>
  <si>
    <t>29.1</t>
  </si>
  <si>
    <t>29.2</t>
  </si>
  <si>
    <t>30.</t>
  </si>
  <si>
    <t>POMPOWNIA RADWANICE</t>
  </si>
  <si>
    <t>30.1</t>
  </si>
  <si>
    <t>30.2</t>
  </si>
  <si>
    <t>31.</t>
  </si>
  <si>
    <t>31.1</t>
  </si>
  <si>
    <t>08:00 - 14:00</t>
  </si>
  <si>
    <t>31.2</t>
  </si>
  <si>
    <t>32.</t>
  </si>
  <si>
    <t>32.1</t>
  </si>
  <si>
    <t>07:00 - 12:00</t>
  </si>
  <si>
    <t>32.2</t>
  </si>
  <si>
    <t>32.3</t>
  </si>
  <si>
    <t>33.</t>
  </si>
  <si>
    <t>BUDYNEK SOCJALNO-TECHNICZNY B21/B24</t>
  </si>
  <si>
    <t>33.1</t>
  </si>
  <si>
    <t>07:00 - 13:00</t>
  </si>
  <si>
    <t>33.2</t>
  </si>
  <si>
    <t>33.3</t>
  </si>
  <si>
    <t>34.</t>
  </si>
  <si>
    <t>BUDYNEK ADMINISTRACYJNY B18 – WOŚ</t>
  </si>
  <si>
    <t>06:00 - 08:00</t>
  </si>
  <si>
    <t>35.</t>
  </si>
  <si>
    <t>BUDYNEK MECHANICZNEGO ZAGĘSZCZANIA OSADU J5 – WOŚ</t>
  </si>
  <si>
    <t>36.</t>
  </si>
  <si>
    <t>BUDYNEK OCHRONY (WAGA) – WOŚ</t>
  </si>
  <si>
    <t>36.1</t>
  </si>
  <si>
    <t>37.</t>
  </si>
  <si>
    <t>WARSZTAT MECHANIKÓW – WOŚ</t>
  </si>
  <si>
    <t>37.1</t>
  </si>
  <si>
    <t>37.2</t>
  </si>
  <si>
    <t>37.3</t>
  </si>
  <si>
    <t>38.</t>
  </si>
  <si>
    <t>BUDYNEK ROZDZIELNI GŁ.-warsztat elektr. - automat B16 WOŚ</t>
  </si>
  <si>
    <t>38.1</t>
  </si>
  <si>
    <t>38.2</t>
  </si>
  <si>
    <t>39.</t>
  </si>
  <si>
    <t>KRATY I EWAKUACJA Z KRATEK B3-4 – WOŚ</t>
  </si>
  <si>
    <t>39.1</t>
  </si>
  <si>
    <t>39.2</t>
  </si>
  <si>
    <t>40.</t>
  </si>
  <si>
    <t>BUDYNEK MECHANICZNEGO ODWADNIANIA OSADU M2 – WOŚ</t>
  </si>
  <si>
    <t>40.1</t>
  </si>
  <si>
    <t>40.2</t>
  </si>
  <si>
    <t>Stacja Badawcza</t>
  </si>
  <si>
    <t>BUDYNEK STACJI WYMIENNIKÓW CIEPŁA I POMP CYRKULACYJNYCH K1/2 – WOŚ</t>
  </si>
  <si>
    <t>07:00 - 14:00</t>
  </si>
  <si>
    <t>BUDYNEK SOCJALNO-TECHNICZNY SKŁADOWISKA – WOŚ</t>
  </si>
  <si>
    <t>KOTŁOWNIA U1 – WOŚ</t>
  </si>
  <si>
    <t>SUSZARNIA M3 – WOŚ</t>
  </si>
  <si>
    <t>STACJA GENERATORÓW GAZOWYCH Z1 – WOŚ</t>
  </si>
  <si>
    <t>1.6</t>
  </si>
  <si>
    <t>1.7</t>
  </si>
  <si>
    <t>1.8</t>
  </si>
  <si>
    <t>1.9</t>
  </si>
  <si>
    <t>pomieszczenia techniczne i magazynowe</t>
  </si>
  <si>
    <t>szatnie</t>
  </si>
  <si>
    <t>sala konsumpcyjna</t>
  </si>
  <si>
    <t xml:space="preserve">garaż </t>
  </si>
  <si>
    <t>BUDYNEK BTL  ul. Na Grobli 19</t>
  </si>
  <si>
    <t>16:00-6:00</t>
  </si>
  <si>
    <t>16:00- 06:00</t>
  </si>
  <si>
    <t>1.10</t>
  </si>
  <si>
    <t>3.4</t>
  </si>
  <si>
    <t>5.2</t>
  </si>
  <si>
    <t>5.5</t>
  </si>
  <si>
    <t>12.4</t>
  </si>
  <si>
    <t>12.5</t>
  </si>
  <si>
    <t>12.6</t>
  </si>
  <si>
    <t>13.4</t>
  </si>
  <si>
    <t>14.2</t>
  </si>
  <si>
    <t>14.3</t>
  </si>
  <si>
    <t>23.2</t>
  </si>
  <si>
    <t>26.3</t>
  </si>
  <si>
    <t>26.4</t>
  </si>
  <si>
    <t>magazyn centralny</t>
  </si>
  <si>
    <t>09:00-12:00, 17:00-20:00</t>
  </si>
  <si>
    <t>Pomieszczenie  ochrony</t>
  </si>
  <si>
    <t>15:30-16:00</t>
  </si>
  <si>
    <t>STARA OZONOWNIA – ul. Na Grobli 21</t>
  </si>
  <si>
    <t xml:space="preserve">Pompownia Wody Michałów nr 55 gmina Olszanka </t>
  </si>
  <si>
    <t>BUDYNEK OCHRONY – WOŚ ul.Janowska 47</t>
  </si>
  <si>
    <t>5.6</t>
  </si>
  <si>
    <t>warsztat w Budynku Chemicznym</t>
  </si>
  <si>
    <t>POMPOWNIA II STOPNIA – ul.Na Grobli 21</t>
  </si>
  <si>
    <t xml:space="preserve">pomieszczenie socjalne </t>
  </si>
  <si>
    <t>pomieszczenie sanitarne</t>
  </si>
  <si>
    <t>pomieszczenie technologiczne</t>
  </si>
  <si>
    <t>Ochrona przy Ozonowni – ul. Na Grobli 21</t>
  </si>
  <si>
    <t>1.11</t>
  </si>
  <si>
    <t>6.4</t>
  </si>
  <si>
    <t>6.5</t>
  </si>
  <si>
    <t>POMPOWNIA BIERDZANY, ul. Międzyrzecka 2</t>
  </si>
  <si>
    <t>8.3</t>
  </si>
  <si>
    <t>8.4</t>
  </si>
  <si>
    <t>8.5</t>
  </si>
  <si>
    <t>8.6</t>
  </si>
  <si>
    <t>10.5</t>
  </si>
  <si>
    <t>16.1</t>
  </si>
  <si>
    <t>16.2</t>
  </si>
  <si>
    <t>16.3</t>
  </si>
  <si>
    <t>16.4</t>
  </si>
  <si>
    <t>POMPOWNIA CZECHNICA, ul. Kościuszki 9 ( Siechnice)</t>
  </si>
  <si>
    <t>pomieszczenia technologiczne (hala poziom 0)</t>
  </si>
  <si>
    <t>[6]</t>
  </si>
  <si>
    <t>[7]</t>
  </si>
  <si>
    <t>10.6</t>
  </si>
  <si>
    <t>11.1</t>
  </si>
  <si>
    <t>POMPOWNIA BYSTRZYCKA  ul. Na Ostatnim Groszu 112(obiekt bezobsługowy)</t>
  </si>
  <si>
    <t>11.2</t>
  </si>
  <si>
    <t>11.3</t>
  </si>
  <si>
    <t>11.4</t>
  </si>
  <si>
    <t>11.5</t>
  </si>
  <si>
    <t>11.6</t>
  </si>
  <si>
    <t>15.5</t>
  </si>
  <si>
    <t>15.6</t>
  </si>
  <si>
    <t>15.7</t>
  </si>
  <si>
    <t>15.8</t>
  </si>
  <si>
    <t>15.9</t>
  </si>
  <si>
    <t>15.10</t>
  </si>
  <si>
    <t>18.2</t>
  </si>
  <si>
    <t>18.3</t>
  </si>
  <si>
    <t>18.4</t>
  </si>
  <si>
    <t>18.5</t>
  </si>
  <si>
    <t>18.6</t>
  </si>
  <si>
    <t>18.7</t>
  </si>
  <si>
    <t>25.3</t>
  </si>
  <si>
    <t>25.4</t>
  </si>
  <si>
    <t>27.5</t>
  </si>
  <si>
    <t>31.3</t>
  </si>
  <si>
    <t>31.4</t>
  </si>
  <si>
    <t>36.2</t>
  </si>
  <si>
    <t>36.3</t>
  </si>
  <si>
    <t>36.4</t>
  </si>
  <si>
    <t>40.3</t>
  </si>
  <si>
    <t>40.4</t>
  </si>
  <si>
    <t>Tabela 2</t>
  </si>
  <si>
    <t>ROZDZIELNIA R3 082 BIERDZANY, ul. Międzyrzecka</t>
  </si>
  <si>
    <t>08:00 - 10:00</t>
  </si>
  <si>
    <t>08:00 - 10:01</t>
  </si>
  <si>
    <t>08:00 - 10:02</t>
  </si>
  <si>
    <t>08:00 - 10:03</t>
  </si>
  <si>
    <t>14.4</t>
  </si>
  <si>
    <t>14.5</t>
  </si>
  <si>
    <t>14.6</t>
  </si>
  <si>
    <t>14.7</t>
  </si>
  <si>
    <t>14.8</t>
  </si>
  <si>
    <t>14.9</t>
  </si>
  <si>
    <t>15.11</t>
  </si>
  <si>
    <t>Poziom "-1"</t>
  </si>
  <si>
    <t>14.10</t>
  </si>
  <si>
    <t>14.11</t>
  </si>
  <si>
    <t>14.12</t>
  </si>
  <si>
    <t>14.13</t>
  </si>
  <si>
    <t>14.14</t>
  </si>
  <si>
    <t>14.15</t>
  </si>
  <si>
    <t>14.16</t>
  </si>
  <si>
    <t>07:00-14:00</t>
  </si>
  <si>
    <t>pomieszzcenia socjalne</t>
  </si>
  <si>
    <t xml:space="preserve">ciąg komunikacyjny </t>
  </si>
  <si>
    <t>ciągi komunikacyjne pomiędzy obiektami M2 i M3 oraz schody</t>
  </si>
  <si>
    <t>BUDYNEK COK ul. Na Grobli 19</t>
  </si>
  <si>
    <t>16.5</t>
  </si>
  <si>
    <t>pomieszczenia technologiczne (poziom -1)</t>
  </si>
  <si>
    <t>Tabela nr 1</t>
  </si>
  <si>
    <t>Lp</t>
  </si>
  <si>
    <t>pomieszczenia biurowe (salki konferencyjne, pokoje spotkań)</t>
  </si>
  <si>
    <t>klatka schodowa zewnętrzna K2</t>
  </si>
  <si>
    <t>pomieszczenia socjalne, pomieszczenia socjalne (pokoje śniadań, zaplecza kuchenne)</t>
  </si>
  <si>
    <t>pomieszczenia technologiczne (hala pomp poziom -1)</t>
  </si>
  <si>
    <t>Pomieszczenie Gospodarcze</t>
  </si>
  <si>
    <t xml:space="preserve">Przedsionek </t>
  </si>
  <si>
    <t>warsztat w Budynku Chemicznym, warsztat</t>
  </si>
  <si>
    <t>pomieszczenia sanitarne, pomieszczenia sanitarne (WC, łazienki i szatnie), przedsionek łazienka, WC, prysznic</t>
  </si>
  <si>
    <t>szatnie, szatnia</t>
  </si>
  <si>
    <t>Pomieszczenie Chloratorów i Generatorów</t>
  </si>
  <si>
    <t>magazyn centralny, Magazyn Podręczny Tiosiarczanu Sodu, Magazyn Chlorynu Sodu, Magazyn Beczek Chloru, Magazyn Podręczny</t>
  </si>
  <si>
    <t>ciągi komunikacyjne, ciągi komunikacyjne (klatki schodowe, korytarze), ciągi komunikacyjne ( od -1 do +1), komunikacja ( wspólny łacznik ), komunikacja,  Komunikacja Dostawa, Ciągi komunikacyjne (klatka schodowa poziom od -1 do +1), Ciągi komunikacyjne ( poziom od -1 do +1), ciągi komunikacyjne pomiędzy obiektami M2 i M3 oraz schody, ciągi komunikacyjne (korytarz łącznik poziom 0)</t>
  </si>
  <si>
    <t>ciągi komunikacyjne (korytarz łącznik poziom 0)</t>
  </si>
  <si>
    <t>ciągi komunikacyjne ( poziom od -1 do +1)</t>
  </si>
  <si>
    <t>Pomieszczenia biurowe, Pomieszczenia biurowe (dyspozytornia), pomieszczenia laboratoryjne</t>
  </si>
  <si>
    <t>pomieszczenia archiwum, Archiwum – pomieszczenia magazynowe, Archiwum – pomieszczenia sanitarne, Archiwum - ciągi komunikacyjne, Archiwum - pomieszczenia biurowe, Archiwum - pomieszczenia magazynowe ( parter )</t>
  </si>
  <si>
    <t>pomieszczenia technologiczne, pomieszczenia technologiczne (hala dopływu poziom +1), pomieszczenia technologiczne (hala odpływu poziom +1), pomieszczenia technologiczne (hala pomp poziom 0), pomieszczenia technologiczne (hala pomp poziom -1), Pomieszczenia technologiczne (galerie rurociągów; poziom 0, ), Pomieszczenia technologiczne (galerie rurociągów; poziom +1), Pomieszczenia technologiczne (Hala Filtrów Piaskowych), Pomieszczenia technologiczne (Hala Filtrów Węglowych), Pomieszczenia technologiczne (Hala Pomp i dmuchaw), Pomieszczenia technologiczne (Wentylatornia), pomieszczenia technologiczne (hala poziom 0), Pomieszczenia technologiczne poziom +1, pomieszczenia technologiczne (poziom -1), Pomieszczenia technologiczne laboratorium</t>
  </si>
  <si>
    <t>pomieszczenie  ochrony</t>
  </si>
  <si>
    <t xml:space="preserve">1.1 komunikacja ( Współny łącznik ) </t>
  </si>
  <si>
    <t xml:space="preserve">1.2 przedsionek </t>
  </si>
  <si>
    <t>1.4 pomieszczenie Gospodarcze</t>
  </si>
  <si>
    <t>1.5 przedsinek Łazienka</t>
  </si>
  <si>
    <t>1.6 wc</t>
  </si>
  <si>
    <t>1.7 prysznic</t>
  </si>
  <si>
    <t>1.8 szatnia</t>
  </si>
  <si>
    <t>1.9 komunikacja</t>
  </si>
  <si>
    <t>1.3 warsztat</t>
  </si>
  <si>
    <t>1.12 komunikacja Dostawa</t>
  </si>
  <si>
    <t>1.13 magazyn chlorynu sodu</t>
  </si>
  <si>
    <t>1.11 magazyn podręczny tiosiarczanu sodu</t>
  </si>
  <si>
    <t>1.10 pomieszczenie chloratorów i generatorów</t>
  </si>
  <si>
    <t>1.17 komunikacja</t>
  </si>
  <si>
    <t>1.18 magazyn beczek chloru</t>
  </si>
  <si>
    <t>1.19 magazyn podręczny</t>
  </si>
  <si>
    <t>pomieszczenia technologiczne (galerie rurociągów; poziom 0, )</t>
  </si>
  <si>
    <t>pomieszczenia technologiczne (galerie rurociągów; poziom +1)</t>
  </si>
  <si>
    <t>pomieszczenia technologiczne (Hala Filtrów Piaskowych)</t>
  </si>
  <si>
    <t>pomieszczenia technologiczne (Hala Filtrów Węglowych)</t>
  </si>
  <si>
    <t>pomieszczenia technologiczne (Hala Pomp i dmuchaw)</t>
  </si>
  <si>
    <t>pomieszczenia technologiczne (Wentylatornia)</t>
  </si>
  <si>
    <t>ciągi komunikacyjne (klatka schodowa poziom od -1 do +1)</t>
  </si>
  <si>
    <t>pomieszczenia technologiczne poziom +1</t>
  </si>
  <si>
    <t>pomieszczenia magazynowe</t>
  </si>
  <si>
    <t>pomieszczenia technologiczne laboratorium</t>
  </si>
  <si>
    <t>sale konferencyjne</t>
  </si>
  <si>
    <t>pomieszczenia biurowe (dyspozytornia)</t>
  </si>
  <si>
    <t>serwis</t>
  </si>
  <si>
    <t xml:space="preserve">serwis </t>
  </si>
  <si>
    <t xml:space="preserve">Wartość netto w okresie umownym 12 miesiący </t>
  </si>
  <si>
    <t>Rodzaje pomieszczeń w obiektach MPWiK S.A.</t>
  </si>
  <si>
    <t>Cena netto za 1 m2 [zł]</t>
  </si>
  <si>
    <t>Nazwa obiektu / nazwa pomieszczenia</t>
  </si>
  <si>
    <t>Cena netto za 1 m-c</t>
  </si>
  <si>
    <t xml:space="preserve">SUMA WSZYSTKICH POZYCJI </t>
  </si>
  <si>
    <r>
      <rPr>
        <b/>
        <sz val="14"/>
        <color theme="1"/>
        <rFont val="Arial"/>
        <family val="2"/>
        <charset val="238"/>
      </rPr>
      <t xml:space="preserve">Kosztorys ofertowy </t>
    </r>
    <r>
      <rPr>
        <b/>
        <sz val="12"/>
        <color theme="1"/>
        <rFont val="Arial"/>
        <family val="2"/>
        <charset val="238"/>
      </rPr>
      <t xml:space="preserve">
 Bieżące utrzymywanie czystości  w obiektach MPWiK S.A.</t>
    </r>
  </si>
  <si>
    <t>15:00-17:00</t>
  </si>
  <si>
    <t>21.</t>
  </si>
  <si>
    <t>21.1</t>
  </si>
  <si>
    <t>21.2</t>
  </si>
  <si>
    <t>21.3</t>
  </si>
  <si>
    <t>22.4</t>
  </si>
  <si>
    <t>24.3</t>
  </si>
  <si>
    <t>24.4</t>
  </si>
  <si>
    <t>24.5</t>
  </si>
  <si>
    <t>26.5</t>
  </si>
  <si>
    <t>27.6</t>
  </si>
  <si>
    <t>30.3</t>
  </si>
  <si>
    <t>30.4</t>
  </si>
  <si>
    <t>30.5</t>
  </si>
  <si>
    <t>33.4</t>
  </si>
  <si>
    <t xml:space="preserve"> 34.2</t>
  </si>
  <si>
    <t xml:space="preserve"> 34.3</t>
  </si>
  <si>
    <t xml:space="preserve"> 34.4</t>
  </si>
  <si>
    <t xml:space="preserve"> 34.1</t>
  </si>
  <si>
    <t>35.1</t>
  </si>
  <si>
    <t>35.2</t>
  </si>
  <si>
    <t>35.3</t>
  </si>
  <si>
    <t>35.4</t>
  </si>
  <si>
    <t>36.5</t>
  </si>
  <si>
    <t>39.3</t>
  </si>
  <si>
    <t>39.4</t>
  </si>
  <si>
    <t>39.5</t>
  </si>
  <si>
    <t>pomieszczenia biurowe - Biuro Obsługi Klienta + Kancelaria</t>
  </si>
  <si>
    <t>8.7</t>
  </si>
  <si>
    <t>06:45-22:30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</si>
</sst>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&quot; &quot;#,##0.00&quot; &quot;[$zł-415]&quot; &quot;;&quot;-&quot;#,##0.00&quot; &quot;[$zł-415]&quot; &quot;;&quot; -&quot;00&quot; &quot;[$zł-415]&quot; &quot;;&quot; &quot;@&quot; &quot;"/>
  </numFmts>
  <fonts count="20">
    <font>
      <sz val="11"/>
      <color theme="1"/>
      <name val="Czcionka tekstu podstawowego"/>
      <family val="2"/>
      <charset val="238"/>
    </font>
    <font>
      <sz val="10"/>
      <color rgb="FFFFFFFF"/>
      <name val="Arial"/>
      <family val="2"/>
      <charset val="238"/>
    </font>
    <font>
      <vertAlign val="superscript"/>
      <sz val="10"/>
      <color rgb="FFFFFFFF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name val="Arial"/>
      <family val="2"/>
      <charset val="238"/>
    </font>
    <font>
      <sz val="8"/>
      <name val="Czcionka tekstu podstawowego"/>
      <family val="2"/>
      <charset val="238"/>
    </font>
    <font>
      <sz val="10"/>
      <color theme="1"/>
      <name val="Ariel"/>
      <charset val="238"/>
    </font>
  </fonts>
  <fills count="7">
    <fill>
      <patternFill patternType="none"/>
    </fill>
    <fill>
      <patternFill patternType="gray125"/>
    </fill>
    <fill>
      <patternFill patternType="solid">
        <fgColor rgb="FF24406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165" fontId="7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6" fillId="3" borderId="1" xfId="0" applyNumberFormat="1" applyFont="1" applyFill="1" applyBorder="1"/>
    <xf numFmtId="2" fontId="6" fillId="3" borderId="1" xfId="0" applyNumberFormat="1" applyFont="1" applyFill="1" applyBorder="1"/>
    <xf numFmtId="0" fontId="11" fillId="4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wrapText="1"/>
    </xf>
    <xf numFmtId="0" fontId="11" fillId="4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justify"/>
    </xf>
    <xf numFmtId="164" fontId="6" fillId="3" borderId="6" xfId="0" applyNumberFormat="1" applyFont="1" applyFill="1" applyBorder="1"/>
    <xf numFmtId="2" fontId="6" fillId="3" borderId="6" xfId="0" applyNumberFormat="1" applyFont="1" applyFill="1" applyBorder="1"/>
    <xf numFmtId="49" fontId="8" fillId="4" borderId="5" xfId="0" applyNumberFormat="1" applyFont="1" applyFill="1" applyBorder="1" applyAlignment="1">
      <alignment horizontal="left"/>
    </xf>
    <xf numFmtId="49" fontId="8" fillId="3" borderId="5" xfId="0" applyNumberFormat="1" applyFont="1" applyFill="1" applyBorder="1" applyAlignment="1">
      <alignment horizontal="justify"/>
    </xf>
    <xf numFmtId="49" fontId="11" fillId="3" borderId="5" xfId="0" applyNumberFormat="1" applyFont="1" applyFill="1" applyBorder="1" applyAlignment="1">
      <alignment horizontal="justify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/>
    <xf numFmtId="164" fontId="8" fillId="3" borderId="8" xfId="0" applyNumberFormat="1" applyFont="1" applyFill="1" applyBorder="1" applyAlignment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/>
    </xf>
    <xf numFmtId="2" fontId="12" fillId="3" borderId="8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/>
    <xf numFmtId="2" fontId="6" fillId="3" borderId="2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vertical="center" wrapText="1"/>
    </xf>
    <xf numFmtId="2" fontId="11" fillId="4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wrapText="1"/>
    </xf>
    <xf numFmtId="2" fontId="6" fillId="4" borderId="1" xfId="0" applyNumberFormat="1" applyFont="1" applyFill="1" applyBorder="1"/>
    <xf numFmtId="164" fontId="6" fillId="4" borderId="2" xfId="0" applyNumberFormat="1" applyFont="1" applyFill="1" applyBorder="1"/>
    <xf numFmtId="164" fontId="6" fillId="4" borderId="6" xfId="0" applyNumberFormat="1" applyFont="1" applyFill="1" applyBorder="1"/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justify"/>
    </xf>
    <xf numFmtId="0" fontId="3" fillId="6" borderId="1" xfId="0" applyFont="1" applyFill="1" applyBorder="1" applyAlignment="1">
      <alignment horizontal="justify" wrapText="1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/>
    <xf numFmtId="49" fontId="3" fillId="6" borderId="5" xfId="0" applyNumberFormat="1" applyFont="1" applyFill="1" applyBorder="1" applyAlignment="1">
      <alignment horizontal="justify"/>
    </xf>
    <xf numFmtId="2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164" fontId="4" fillId="6" borderId="6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49" fontId="4" fillId="6" borderId="5" xfId="0" applyNumberFormat="1" applyFont="1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164" fontId="4" fillId="6" borderId="2" xfId="0" applyNumberFormat="1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16" fontId="0" fillId="6" borderId="1" xfId="0" applyNumberFormat="1" applyFill="1" applyBorder="1"/>
    <xf numFmtId="164" fontId="3" fillId="6" borderId="2" xfId="0" applyNumberFormat="1" applyFont="1" applyFill="1" applyBorder="1" applyAlignment="1">
      <alignment horizontal="center"/>
    </xf>
    <xf numFmtId="49" fontId="10" fillId="6" borderId="5" xfId="0" applyNumberFormat="1" applyFont="1" applyFill="1" applyBorder="1" applyAlignment="1">
      <alignment horizontal="justify"/>
    </xf>
    <xf numFmtId="2" fontId="10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left" wrapText="1"/>
    </xf>
    <xf numFmtId="49" fontId="4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justify" vertical="center" wrapText="1"/>
    </xf>
    <xf numFmtId="0" fontId="4" fillId="6" borderId="0" xfId="0" applyFont="1" applyFill="1"/>
    <xf numFmtId="2" fontId="10" fillId="6" borderId="12" xfId="0" applyNumberFormat="1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49" fontId="11" fillId="4" borderId="5" xfId="0" applyNumberFormat="1" applyFont="1" applyFill="1" applyBorder="1" applyAlignment="1">
      <alignment horizontal="justify"/>
    </xf>
    <xf numFmtId="0" fontId="10" fillId="4" borderId="16" xfId="0" applyFont="1" applyFill="1" applyBorder="1" applyAlignment="1">
      <alignment horizontal="center"/>
    </xf>
    <xf numFmtId="0" fontId="10" fillId="6" borderId="17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wrapText="1"/>
    </xf>
    <xf numFmtId="164" fontId="3" fillId="0" borderId="1" xfId="0" applyNumberFormat="1" applyFont="1" applyBorder="1" applyAlignment="1" applyProtection="1">
      <alignment vertical="center"/>
      <protection locked="0"/>
    </xf>
    <xf numFmtId="0" fontId="17" fillId="0" borderId="11" xfId="0" applyFont="1" applyBorder="1" applyAlignment="1">
      <alignment horizontal="left"/>
    </xf>
    <xf numFmtId="0" fontId="17" fillId="0" borderId="0" xfId="0" applyFont="1" applyAlignment="1">
      <alignment horizontal="left"/>
    </xf>
    <xf numFmtId="2" fontId="12" fillId="3" borderId="13" xfId="0" applyNumberFormat="1" applyFont="1" applyFill="1" applyBorder="1" applyAlignment="1">
      <alignment horizontal="center"/>
    </xf>
    <xf numFmtId="2" fontId="12" fillId="3" borderId="14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Walutowy 2" xfId="2" xr:uid="{00000000-0005-0000-0000-000002000000}"/>
  </cellStyles>
  <dxfs count="0"/>
  <tableStyles count="0" defaultTableStyle="TableStyleMedium9" defaultPivotStyle="PivotStyleLight16"/>
  <colors>
    <mruColors>
      <color rgb="FFEAEAEA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órna Justyna" id="{D7CF35B8-6273-44D9-AA27-FC3195336F8F}" userId="S::Justyna.Gorna@mpwik.wroc.pl::84b1454a-27e5-4af5-adaf-0ca4953fc11d" providerId="AD"/>
</personList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13" dT="2022-04-29T13:06:55.49" personId="{D7CF35B8-6273-44D9-AA27-FC3195336F8F}" id="{A17E2C3D-3803-48B8-975D-87FF35BF6FD0}">
    <text>czy to dotyczy C11? na tym skończyłam :)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9B6B8-06C5-4354-8A41-131B9328D6BD}">
  <dimension ref="A1:N261"/>
  <sheetViews>
    <sheetView tabSelected="1" zoomScale="115" zoomScaleNormal="115" workbookViewId="0">
      <selection activeCell="D10" sqref="D10"/>
    </sheetView>
  </sheetViews>
  <sheetFormatPr defaultRowHeight="14"/>
  <cols>
    <col min="1" max="1" width="5.58203125" customWidth="1"/>
    <col min="2" max="2" width="64.58203125" customWidth="1"/>
    <col min="3" max="4" width="20.33203125" customWidth="1"/>
    <col min="5" max="5" width="26.5" customWidth="1"/>
    <col min="6" max="6" width="19.33203125" customWidth="1"/>
    <col min="7" max="7" width="20.5" customWidth="1"/>
    <col min="8" max="8" width="13.58203125" customWidth="1"/>
    <col min="9" max="9" width="25.83203125" customWidth="1"/>
    <col min="10" max="10" width="16.5" customWidth="1"/>
    <col min="11" max="11" width="16.33203125" customWidth="1"/>
    <col min="12" max="12" width="28" customWidth="1"/>
    <col min="13" max="13" width="16.08203125" customWidth="1"/>
    <col min="14" max="14" width="18.33203125" customWidth="1"/>
  </cols>
  <sheetData>
    <row r="1" spans="1:7" ht="37.5" customHeight="1">
      <c r="A1" s="82" t="s">
        <v>367</v>
      </c>
      <c r="B1" s="82"/>
      <c r="C1" s="82"/>
      <c r="D1" s="82"/>
      <c r="E1" s="82"/>
      <c r="F1" s="82"/>
      <c r="G1" s="82"/>
    </row>
    <row r="2" spans="1:7" ht="23.15" customHeight="1">
      <c r="A2" s="35"/>
      <c r="B2" s="39"/>
      <c r="C2" s="39"/>
      <c r="D2" s="39"/>
    </row>
    <row r="3" spans="1:7" ht="14.15" customHeight="1">
      <c r="A3" s="36" t="s">
        <v>311</v>
      </c>
      <c r="B3" s="37"/>
      <c r="C3" s="34"/>
      <c r="D3" s="34"/>
    </row>
    <row r="4" spans="1:7" ht="33" customHeight="1">
      <c r="A4" s="74" t="s">
        <v>312</v>
      </c>
      <c r="B4" s="41" t="s">
        <v>362</v>
      </c>
      <c r="C4" s="75" t="s">
        <v>363</v>
      </c>
      <c r="D4" s="34"/>
    </row>
    <row r="5" spans="1:7" ht="14.15" customHeight="1">
      <c r="A5" s="71" t="s">
        <v>5</v>
      </c>
      <c r="B5" s="72" t="s">
        <v>6</v>
      </c>
      <c r="C5" s="73" t="s">
        <v>7</v>
      </c>
      <c r="D5" s="34"/>
    </row>
    <row r="6" spans="1:7" ht="25.5" customHeight="1">
      <c r="A6" s="38">
        <v>1</v>
      </c>
      <c r="B6" s="43" t="s">
        <v>327</v>
      </c>
      <c r="C6" s="77"/>
      <c r="D6" s="34"/>
    </row>
    <row r="7" spans="1:7" ht="23.15" customHeight="1">
      <c r="A7" s="38">
        <v>2</v>
      </c>
      <c r="B7" s="44" t="s">
        <v>313</v>
      </c>
      <c r="C7" s="77"/>
      <c r="D7" s="34"/>
    </row>
    <row r="8" spans="1:7" ht="23.15" customHeight="1">
      <c r="A8" s="38">
        <v>3</v>
      </c>
      <c r="B8" s="44" t="s">
        <v>315</v>
      </c>
      <c r="C8" s="77"/>
      <c r="D8" s="34"/>
    </row>
    <row r="9" spans="1:7" ht="27" customHeight="1">
      <c r="A9" s="38">
        <v>4</v>
      </c>
      <c r="B9" s="44" t="s">
        <v>320</v>
      </c>
      <c r="C9" s="77"/>
      <c r="D9" s="34"/>
    </row>
    <row r="10" spans="1:7" ht="69.75" customHeight="1">
      <c r="A10" s="38">
        <v>5</v>
      </c>
      <c r="B10" s="44" t="s">
        <v>324</v>
      </c>
      <c r="C10" s="77"/>
      <c r="D10" s="34"/>
    </row>
    <row r="11" spans="1:7" ht="23.15" customHeight="1">
      <c r="A11" s="38">
        <v>6</v>
      </c>
      <c r="B11" s="44" t="s">
        <v>202</v>
      </c>
      <c r="C11" s="77"/>
      <c r="D11" s="34"/>
    </row>
    <row r="12" spans="1:7" ht="34.5" customHeight="1">
      <c r="A12" s="38">
        <v>7</v>
      </c>
      <c r="B12" s="44" t="s">
        <v>323</v>
      </c>
      <c r="C12" s="77"/>
      <c r="D12" s="34"/>
    </row>
    <row r="13" spans="1:7" ht="23.15" customHeight="1">
      <c r="A13" s="38">
        <v>8</v>
      </c>
      <c r="B13" s="44" t="s">
        <v>321</v>
      </c>
      <c r="C13" s="77"/>
      <c r="D13" s="34"/>
    </row>
    <row r="14" spans="1:7" ht="23.15" customHeight="1">
      <c r="A14" s="38">
        <v>9</v>
      </c>
      <c r="B14" s="44" t="s">
        <v>204</v>
      </c>
      <c r="C14" s="77"/>
      <c r="D14" s="34"/>
    </row>
    <row r="15" spans="1:7" ht="23.15" customHeight="1">
      <c r="A15" s="38">
        <v>10</v>
      </c>
      <c r="B15" s="44" t="s">
        <v>205</v>
      </c>
      <c r="C15" s="77"/>
      <c r="D15" s="34"/>
    </row>
    <row r="16" spans="1:7" ht="23.15" customHeight="1">
      <c r="A16" s="38">
        <v>11</v>
      </c>
      <c r="B16" s="44" t="s">
        <v>359</v>
      </c>
      <c r="C16" s="77"/>
      <c r="D16" s="34"/>
    </row>
    <row r="17" spans="1:14" ht="135.75" customHeight="1">
      <c r="A17" s="38">
        <v>12</v>
      </c>
      <c r="B17" s="43" t="s">
        <v>329</v>
      </c>
      <c r="C17" s="77"/>
      <c r="D17" s="34"/>
    </row>
    <row r="18" spans="1:14" ht="23.15" customHeight="1">
      <c r="A18" s="38">
        <v>13</v>
      </c>
      <c r="B18" s="44" t="s">
        <v>319</v>
      </c>
      <c r="C18" s="77"/>
      <c r="D18" s="34"/>
    </row>
    <row r="19" spans="1:14" ht="23.15" customHeight="1">
      <c r="A19" s="38">
        <v>14</v>
      </c>
      <c r="B19" s="44" t="s">
        <v>314</v>
      </c>
      <c r="C19" s="77"/>
      <c r="D19" s="34"/>
    </row>
    <row r="20" spans="1:14" ht="23.15" customHeight="1">
      <c r="A20" s="38">
        <v>15</v>
      </c>
      <c r="B20" s="44" t="s">
        <v>224</v>
      </c>
      <c r="C20" s="77"/>
      <c r="D20" s="34"/>
    </row>
    <row r="21" spans="1:14" ht="40.5" customHeight="1">
      <c r="A21" s="38">
        <v>16</v>
      </c>
      <c r="B21" s="44" t="s">
        <v>328</v>
      </c>
      <c r="C21" s="77"/>
      <c r="D21" s="34"/>
    </row>
    <row r="22" spans="1:14" ht="23.15" customHeight="1">
      <c r="A22" s="38">
        <v>17</v>
      </c>
      <c r="B22" s="45" t="s">
        <v>318</v>
      </c>
      <c r="C22" s="77"/>
      <c r="D22" s="34"/>
    </row>
    <row r="23" spans="1:14" ht="23.15" customHeight="1">
      <c r="A23" s="38">
        <v>18</v>
      </c>
      <c r="B23" s="45" t="s">
        <v>317</v>
      </c>
      <c r="C23" s="77"/>
      <c r="D23" s="34"/>
    </row>
    <row r="24" spans="1:14" ht="23.15" customHeight="1">
      <c r="A24" s="38">
        <v>19</v>
      </c>
      <c r="B24" s="45" t="s">
        <v>322</v>
      </c>
      <c r="C24" s="77"/>
      <c r="D24" s="34"/>
    </row>
    <row r="25" spans="1:14" ht="23.15" customHeight="1">
      <c r="A25" s="38">
        <v>20</v>
      </c>
      <c r="B25" s="44" t="s">
        <v>296</v>
      </c>
      <c r="C25" s="77"/>
      <c r="D25" s="34"/>
    </row>
    <row r="26" spans="1:14" ht="23.15" customHeight="1">
      <c r="A26" s="38">
        <v>21</v>
      </c>
      <c r="B26" s="45" t="s">
        <v>191</v>
      </c>
      <c r="C26" s="77"/>
      <c r="D26" s="34"/>
    </row>
    <row r="28" spans="1:14" ht="14.15" customHeight="1"/>
    <row r="29" spans="1:14" ht="15.75" customHeight="1" thickBot="1">
      <c r="A29" s="78" t="s">
        <v>283</v>
      </c>
      <c r="B29" s="78"/>
      <c r="C29" s="78"/>
      <c r="D29" s="78"/>
      <c r="E29" s="78"/>
      <c r="F29" s="78"/>
      <c r="G29" s="78"/>
      <c r="H29" s="78"/>
      <c r="I29" s="79"/>
    </row>
    <row r="30" spans="1:14" ht="47.5" customHeight="1">
      <c r="A30" s="8" t="s">
        <v>0</v>
      </c>
      <c r="B30" s="42" t="s">
        <v>364</v>
      </c>
      <c r="C30" s="9" t="s">
        <v>1</v>
      </c>
      <c r="D30" s="9" t="s">
        <v>2</v>
      </c>
      <c r="E30" s="9" t="s">
        <v>3</v>
      </c>
      <c r="F30" s="9" t="s">
        <v>4</v>
      </c>
      <c r="G30" s="21" t="s">
        <v>365</v>
      </c>
      <c r="H30" s="21" t="s">
        <v>361</v>
      </c>
      <c r="N30" s="1"/>
    </row>
    <row r="31" spans="1:14" ht="24.65" customHeight="1">
      <c r="A31" s="40" t="s">
        <v>5</v>
      </c>
      <c r="B31" s="24" t="s">
        <v>6</v>
      </c>
      <c r="C31" s="24" t="s">
        <v>7</v>
      </c>
      <c r="D31" s="24" t="s">
        <v>8</v>
      </c>
      <c r="E31" s="24" t="s">
        <v>9</v>
      </c>
      <c r="F31" s="24" t="s">
        <v>251</v>
      </c>
      <c r="G31" s="24" t="s">
        <v>252</v>
      </c>
      <c r="H31" s="27" t="s">
        <v>10</v>
      </c>
      <c r="J31" s="1"/>
      <c r="N31" s="1"/>
    </row>
    <row r="32" spans="1:14" ht="12.65" customHeight="1">
      <c r="A32" s="10" t="s">
        <v>11</v>
      </c>
      <c r="B32" s="26" t="s">
        <v>206</v>
      </c>
      <c r="C32" s="4">
        <f>SUM(C33:C43)</f>
        <v>14735.839999999998</v>
      </c>
      <c r="D32" s="25"/>
      <c r="E32" s="25"/>
      <c r="F32" s="25"/>
      <c r="G32" s="3">
        <f>SUM(G33:G43)</f>
        <v>0</v>
      </c>
      <c r="H32" s="11">
        <f>SUM(H33:H43)</f>
        <v>0</v>
      </c>
      <c r="J32" s="1"/>
      <c r="N32" s="1"/>
    </row>
    <row r="33" spans="1:14" ht="12.65" customHeight="1">
      <c r="A33" s="47" t="s">
        <v>12</v>
      </c>
      <c r="B33" s="44" t="s">
        <v>13</v>
      </c>
      <c r="C33" s="48">
        <v>2775.71</v>
      </c>
      <c r="D33" s="49">
        <v>3</v>
      </c>
      <c r="E33" s="49"/>
      <c r="F33" s="49" t="s">
        <v>207</v>
      </c>
      <c r="G33" s="50">
        <f>C33*D33*$C$6*4</f>
        <v>0</v>
      </c>
      <c r="H33" s="51">
        <f>G33*12</f>
        <v>0</v>
      </c>
      <c r="J33" s="1"/>
      <c r="N33" s="1"/>
    </row>
    <row r="34" spans="1:14" ht="12.65" customHeight="1">
      <c r="A34" s="47" t="s">
        <v>14</v>
      </c>
      <c r="B34" s="44" t="s">
        <v>313</v>
      </c>
      <c r="C34" s="48">
        <v>345.27</v>
      </c>
      <c r="D34" s="49">
        <v>3</v>
      </c>
      <c r="E34" s="49"/>
      <c r="F34" s="49" t="s">
        <v>207</v>
      </c>
      <c r="G34" s="50">
        <f>C34*D34*$C$7*4</f>
        <v>0</v>
      </c>
      <c r="H34" s="51">
        <f t="shared" ref="H34:H43" si="0">G34*12</f>
        <v>0</v>
      </c>
      <c r="J34" s="1"/>
      <c r="N34" s="1"/>
    </row>
    <row r="35" spans="1:14" ht="12.65" customHeight="1">
      <c r="A35" s="47" t="s">
        <v>16</v>
      </c>
      <c r="B35" s="44" t="s">
        <v>15</v>
      </c>
      <c r="C35" s="48">
        <v>288.54000000000002</v>
      </c>
      <c r="D35" s="49">
        <v>5</v>
      </c>
      <c r="E35" s="49"/>
      <c r="F35" s="49" t="s">
        <v>207</v>
      </c>
      <c r="G35" s="50">
        <f>C35*D35*$C$8*4</f>
        <v>0</v>
      </c>
      <c r="H35" s="51">
        <f t="shared" si="0"/>
        <v>0</v>
      </c>
    </row>
    <row r="36" spans="1:14" ht="12.65" customHeight="1">
      <c r="A36" s="47" t="s">
        <v>18</v>
      </c>
      <c r="B36" s="44" t="s">
        <v>17</v>
      </c>
      <c r="C36" s="48">
        <v>334.1</v>
      </c>
      <c r="D36" s="49">
        <v>5</v>
      </c>
      <c r="E36" s="49"/>
      <c r="F36" s="49" t="s">
        <v>207</v>
      </c>
      <c r="G36" s="50">
        <f>C36*D36*$C$9*4</f>
        <v>0</v>
      </c>
      <c r="H36" s="51">
        <f t="shared" si="0"/>
        <v>0</v>
      </c>
    </row>
    <row r="37" spans="1:14" ht="12.65" customHeight="1">
      <c r="A37" s="47" t="s">
        <v>20</v>
      </c>
      <c r="B37" s="44" t="s">
        <v>19</v>
      </c>
      <c r="C37" s="48">
        <v>1939.58</v>
      </c>
      <c r="D37" s="49">
        <v>5</v>
      </c>
      <c r="E37" s="49"/>
      <c r="F37" s="49" t="s">
        <v>207</v>
      </c>
      <c r="G37" s="50">
        <f>C37*D37*$C$10*4</f>
        <v>0</v>
      </c>
      <c r="H37" s="51">
        <f t="shared" si="0"/>
        <v>0</v>
      </c>
    </row>
    <row r="38" spans="1:14" ht="12.65" customHeight="1">
      <c r="A38" s="47" t="s">
        <v>198</v>
      </c>
      <c r="B38" s="44" t="s">
        <v>202</v>
      </c>
      <c r="C38" s="48">
        <v>1329.7</v>
      </c>
      <c r="D38" s="49"/>
      <c r="E38" s="49">
        <v>1</v>
      </c>
      <c r="F38" s="49" t="s">
        <v>207</v>
      </c>
      <c r="G38" s="50">
        <f>C38*E38*$C$11</f>
        <v>0</v>
      </c>
      <c r="H38" s="51">
        <f t="shared" si="0"/>
        <v>0</v>
      </c>
    </row>
    <row r="39" spans="1:14" ht="12.65" customHeight="1">
      <c r="A39" s="47" t="s">
        <v>199</v>
      </c>
      <c r="B39" s="44" t="s">
        <v>222</v>
      </c>
      <c r="C39" s="48">
        <v>1097</v>
      </c>
      <c r="D39" s="49">
        <v>2</v>
      </c>
      <c r="E39" s="49"/>
      <c r="F39" s="49" t="s">
        <v>368</v>
      </c>
      <c r="G39" s="50">
        <f>C39*D39*$C$12*4</f>
        <v>0</v>
      </c>
      <c r="H39" s="51">
        <f t="shared" si="0"/>
        <v>0</v>
      </c>
    </row>
    <row r="40" spans="1:14" ht="12.65" customHeight="1">
      <c r="A40" s="47" t="s">
        <v>200</v>
      </c>
      <c r="B40" s="44" t="s">
        <v>203</v>
      </c>
      <c r="C40" s="48">
        <v>399.8</v>
      </c>
      <c r="D40" s="49">
        <v>10</v>
      </c>
      <c r="E40" s="49"/>
      <c r="F40" s="52" t="s">
        <v>223</v>
      </c>
      <c r="G40" s="50">
        <f>C40*D40*$C$13*4</f>
        <v>0</v>
      </c>
      <c r="H40" s="51">
        <f t="shared" si="0"/>
        <v>0</v>
      </c>
    </row>
    <row r="41" spans="1:14" ht="12.65" customHeight="1">
      <c r="A41" s="47" t="s">
        <v>201</v>
      </c>
      <c r="B41" s="44" t="s">
        <v>204</v>
      </c>
      <c r="C41" s="48">
        <v>113.5</v>
      </c>
      <c r="D41" s="49">
        <v>5</v>
      </c>
      <c r="E41" s="49"/>
      <c r="F41" s="49" t="s">
        <v>207</v>
      </c>
      <c r="G41" s="50">
        <f>C41*D41*$C$14*4</f>
        <v>0</v>
      </c>
      <c r="H41" s="51">
        <f t="shared" si="0"/>
        <v>0</v>
      </c>
    </row>
    <row r="42" spans="1:14" ht="12.65" customHeight="1">
      <c r="A42" s="47" t="s">
        <v>209</v>
      </c>
      <c r="B42" s="44" t="s">
        <v>205</v>
      </c>
      <c r="C42" s="48">
        <v>5490</v>
      </c>
      <c r="D42" s="49"/>
      <c r="E42" s="49">
        <v>4</v>
      </c>
      <c r="F42" s="49" t="s">
        <v>207</v>
      </c>
      <c r="G42" s="50">
        <f>C42*E42*$C$15</f>
        <v>0</v>
      </c>
      <c r="H42" s="51">
        <f t="shared" si="0"/>
        <v>0</v>
      </c>
    </row>
    <row r="43" spans="1:14" ht="12.65" customHeight="1">
      <c r="A43" s="47" t="s">
        <v>236</v>
      </c>
      <c r="B43" s="44" t="s">
        <v>359</v>
      </c>
      <c r="C43" s="48">
        <v>622.64</v>
      </c>
      <c r="D43" s="49">
        <v>5</v>
      </c>
      <c r="E43" s="49"/>
      <c r="F43" s="49" t="s">
        <v>21</v>
      </c>
      <c r="G43" s="50">
        <f>C43*D43*$C$16*4</f>
        <v>0</v>
      </c>
      <c r="H43" s="51">
        <f t="shared" si="0"/>
        <v>0</v>
      </c>
    </row>
    <row r="44" spans="1:14" ht="12.65" customHeight="1">
      <c r="A44" s="10" t="s">
        <v>22</v>
      </c>
      <c r="B44" s="26" t="s">
        <v>235</v>
      </c>
      <c r="C44" s="31">
        <f>SUM(C45:C46)</f>
        <v>8.5</v>
      </c>
      <c r="D44" s="31"/>
      <c r="E44" s="4"/>
      <c r="F44" s="4"/>
      <c r="G44" s="4">
        <f>SUM(G45:G46)</f>
        <v>0</v>
      </c>
      <c r="H44" s="12">
        <f>SUM(H45:H46)</f>
        <v>0</v>
      </c>
    </row>
    <row r="45" spans="1:14" ht="12.65" customHeight="1">
      <c r="A45" s="47" t="s">
        <v>23</v>
      </c>
      <c r="B45" s="44" t="s">
        <v>13</v>
      </c>
      <c r="C45" s="48">
        <v>7</v>
      </c>
      <c r="D45" s="49">
        <v>1</v>
      </c>
      <c r="E45" s="49"/>
      <c r="F45" s="49" t="s">
        <v>207</v>
      </c>
      <c r="G45" s="50">
        <f>C45*D45*$C$6*4</f>
        <v>0</v>
      </c>
      <c r="H45" s="51">
        <f>G45*12</f>
        <v>0</v>
      </c>
    </row>
    <row r="46" spans="1:14" ht="12.65" customHeight="1">
      <c r="A46" s="47" t="s">
        <v>24</v>
      </c>
      <c r="B46" s="44" t="s">
        <v>17</v>
      </c>
      <c r="C46" s="48">
        <v>1.5</v>
      </c>
      <c r="D46" s="49">
        <v>1</v>
      </c>
      <c r="E46" s="49"/>
      <c r="F46" s="49" t="s">
        <v>207</v>
      </c>
      <c r="G46" s="50">
        <f>C46*D46*$C$9*4</f>
        <v>0</v>
      </c>
      <c r="H46" s="51">
        <f>G46*12</f>
        <v>0</v>
      </c>
    </row>
    <row r="47" spans="1:14" ht="12.65" customHeight="1">
      <c r="A47" s="10" t="s">
        <v>25</v>
      </c>
      <c r="B47" s="26" t="s">
        <v>52</v>
      </c>
      <c r="C47" s="4">
        <f>SUM(C48:C51)</f>
        <v>6726</v>
      </c>
      <c r="D47" s="4"/>
      <c r="E47" s="4"/>
      <c r="F47" s="4"/>
      <c r="G47" s="4">
        <f>SUM(G48:G51)</f>
        <v>0</v>
      </c>
      <c r="H47" s="12">
        <f>SUM(H48:H51)</f>
        <v>0</v>
      </c>
    </row>
    <row r="48" spans="1:14" ht="12.65" customHeight="1">
      <c r="A48" s="47" t="s">
        <v>26</v>
      </c>
      <c r="B48" s="44" t="s">
        <v>13</v>
      </c>
      <c r="C48" s="48">
        <v>32</v>
      </c>
      <c r="D48" s="49">
        <v>2</v>
      </c>
      <c r="E48" s="49"/>
      <c r="F48" s="53" t="s">
        <v>40</v>
      </c>
      <c r="G48" s="50">
        <f>C48*D48*$C$6*4</f>
        <v>0</v>
      </c>
      <c r="H48" s="51">
        <f>G48*12</f>
        <v>0</v>
      </c>
    </row>
    <row r="49" spans="1:8" ht="12.65" customHeight="1">
      <c r="A49" s="47" t="s">
        <v>27</v>
      </c>
      <c r="B49" s="44" t="s">
        <v>17</v>
      </c>
      <c r="C49" s="48">
        <v>13</v>
      </c>
      <c r="D49" s="49">
        <v>3</v>
      </c>
      <c r="E49" s="49"/>
      <c r="F49" s="53" t="s">
        <v>40</v>
      </c>
      <c r="G49" s="50">
        <f>C49*D49*$C$9*4</f>
        <v>0</v>
      </c>
      <c r="H49" s="51">
        <f t="shared" ref="H49:H51" si="1">G49*12</f>
        <v>0</v>
      </c>
    </row>
    <row r="50" spans="1:8" ht="12.65" customHeight="1">
      <c r="A50" s="47" t="s">
        <v>28</v>
      </c>
      <c r="B50" s="44" t="s">
        <v>47</v>
      </c>
      <c r="C50" s="48">
        <v>2739</v>
      </c>
      <c r="D50" s="49">
        <v>2</v>
      </c>
      <c r="E50" s="49"/>
      <c r="F50" s="53" t="s">
        <v>40</v>
      </c>
      <c r="G50" s="50">
        <f>C50*D50*$C$10*4</f>
        <v>0</v>
      </c>
      <c r="H50" s="51">
        <f t="shared" si="1"/>
        <v>0</v>
      </c>
    </row>
    <row r="51" spans="1:8" ht="12.65" customHeight="1">
      <c r="A51" s="47" t="s">
        <v>210</v>
      </c>
      <c r="B51" s="44" t="s">
        <v>19</v>
      </c>
      <c r="C51" s="48">
        <v>3942</v>
      </c>
      <c r="D51" s="49">
        <v>2</v>
      </c>
      <c r="E51" s="49"/>
      <c r="F51" s="53" t="s">
        <v>40</v>
      </c>
      <c r="G51" s="50">
        <f>C51*D51*$C$10*4</f>
        <v>0</v>
      </c>
      <c r="H51" s="51">
        <f t="shared" si="1"/>
        <v>0</v>
      </c>
    </row>
    <row r="52" spans="1:8" ht="12.65" customHeight="1">
      <c r="A52" s="10" t="s">
        <v>29</v>
      </c>
      <c r="B52" s="26" t="s">
        <v>55</v>
      </c>
      <c r="C52" s="4">
        <f>SUM(C53:C56)</f>
        <v>5540</v>
      </c>
      <c r="D52" s="4"/>
      <c r="E52" s="4"/>
      <c r="F52" s="4"/>
      <c r="G52" s="4">
        <f>SUM(G53:G56)</f>
        <v>0</v>
      </c>
      <c r="H52" s="12">
        <f>SUM(H53:H56)</f>
        <v>0</v>
      </c>
    </row>
    <row r="53" spans="1:8" ht="12.65" customHeight="1">
      <c r="A53" s="47" t="s">
        <v>30</v>
      </c>
      <c r="B53" s="44" t="s">
        <v>13</v>
      </c>
      <c r="C53" s="48">
        <v>16</v>
      </c>
      <c r="D53" s="49">
        <v>2</v>
      </c>
      <c r="E53" s="49"/>
      <c r="F53" s="53" t="s">
        <v>40</v>
      </c>
      <c r="G53" s="50">
        <f>C53*D53*$C$6*4</f>
        <v>0</v>
      </c>
      <c r="H53" s="51">
        <f>G53*12</f>
        <v>0</v>
      </c>
    </row>
    <row r="54" spans="1:8" ht="12.65" customHeight="1">
      <c r="A54" s="47" t="s">
        <v>31</v>
      </c>
      <c r="B54" s="44" t="s">
        <v>17</v>
      </c>
      <c r="C54" s="48">
        <v>20</v>
      </c>
      <c r="D54" s="49">
        <v>3</v>
      </c>
      <c r="E54" s="49"/>
      <c r="F54" s="53" t="s">
        <v>40</v>
      </c>
      <c r="G54" s="50">
        <f>C54*D54*$C$9*4</f>
        <v>0</v>
      </c>
      <c r="H54" s="51">
        <f t="shared" ref="H54:H56" si="2">G54*12</f>
        <v>0</v>
      </c>
    </row>
    <row r="55" spans="1:8" ht="12.65" customHeight="1">
      <c r="A55" s="47" t="s">
        <v>32</v>
      </c>
      <c r="B55" s="44" t="s">
        <v>47</v>
      </c>
      <c r="C55" s="48">
        <v>2606</v>
      </c>
      <c r="D55" s="49">
        <v>2</v>
      </c>
      <c r="E55" s="49"/>
      <c r="F55" s="53" t="s">
        <v>40</v>
      </c>
      <c r="G55" s="50">
        <f>C55*D55*$C$10*4</f>
        <v>0</v>
      </c>
      <c r="H55" s="51">
        <f t="shared" si="2"/>
        <v>0</v>
      </c>
    </row>
    <row r="56" spans="1:8" ht="12.65" customHeight="1">
      <c r="A56" s="47" t="s">
        <v>33</v>
      </c>
      <c r="B56" s="44" t="s">
        <v>19</v>
      </c>
      <c r="C56" s="48">
        <v>2898</v>
      </c>
      <c r="D56" s="49">
        <v>2</v>
      </c>
      <c r="E56" s="49"/>
      <c r="F56" s="53" t="s">
        <v>40</v>
      </c>
      <c r="G56" s="50">
        <f>C56*D56*$C$10*4</f>
        <v>0</v>
      </c>
      <c r="H56" s="51">
        <f t="shared" si="2"/>
        <v>0</v>
      </c>
    </row>
    <row r="57" spans="1:8" ht="12.65" customHeight="1">
      <c r="A57" s="10" t="s">
        <v>34</v>
      </c>
      <c r="B57" s="26" t="s">
        <v>61</v>
      </c>
      <c r="C57" s="4">
        <f>SUM(C58:C63)</f>
        <v>1149.98</v>
      </c>
      <c r="D57" s="4"/>
      <c r="E57" s="4"/>
      <c r="F57" s="4"/>
      <c r="G57" s="23">
        <f>SUM(G58:G63)</f>
        <v>0</v>
      </c>
      <c r="H57" s="12">
        <f>SUM(H58:H63)</f>
        <v>0</v>
      </c>
    </row>
    <row r="58" spans="1:8" ht="12.65" customHeight="1">
      <c r="A58" s="47" t="s">
        <v>35</v>
      </c>
      <c r="B58" s="44" t="s">
        <v>13</v>
      </c>
      <c r="C58" s="48">
        <v>432.5</v>
      </c>
      <c r="D58" s="49">
        <v>3</v>
      </c>
      <c r="E58" s="49"/>
      <c r="F58" s="53" t="s">
        <v>62</v>
      </c>
      <c r="G58" s="50">
        <f>C58*D58*$C$6*4</f>
        <v>0</v>
      </c>
      <c r="H58" s="51">
        <f>G58*12</f>
        <v>0</v>
      </c>
    </row>
    <row r="59" spans="1:8" ht="12.65" customHeight="1">
      <c r="A59" s="47" t="s">
        <v>211</v>
      </c>
      <c r="B59" s="44" t="s">
        <v>15</v>
      </c>
      <c r="C59" s="48">
        <v>27.07</v>
      </c>
      <c r="D59" s="49">
        <v>3</v>
      </c>
      <c r="E59" s="49"/>
      <c r="F59" s="53" t="s">
        <v>62</v>
      </c>
      <c r="G59" s="50">
        <f>C59*D59*$C$8*4</f>
        <v>0</v>
      </c>
      <c r="H59" s="51">
        <f t="shared" ref="H59:H63" si="3">G59*12</f>
        <v>0</v>
      </c>
    </row>
    <row r="60" spans="1:8" ht="12.65" customHeight="1">
      <c r="A60" s="47" t="s">
        <v>36</v>
      </c>
      <c r="B60" s="44" t="s">
        <v>17</v>
      </c>
      <c r="C60" s="48">
        <v>153.41</v>
      </c>
      <c r="D60" s="49">
        <v>3</v>
      </c>
      <c r="E60" s="49"/>
      <c r="F60" s="53" t="s">
        <v>62</v>
      </c>
      <c r="G60" s="50">
        <f>C60*D60*$C$9*4</f>
        <v>0</v>
      </c>
      <c r="H60" s="51">
        <f t="shared" si="3"/>
        <v>0</v>
      </c>
    </row>
    <row r="61" spans="1:8" ht="12.65" customHeight="1">
      <c r="A61" s="47" t="s">
        <v>37</v>
      </c>
      <c r="B61" s="44" t="s">
        <v>47</v>
      </c>
      <c r="C61" s="48">
        <v>200</v>
      </c>
      <c r="D61" s="49">
        <v>2</v>
      </c>
      <c r="E61" s="49"/>
      <c r="F61" s="53" t="s">
        <v>62</v>
      </c>
      <c r="G61" s="50">
        <f>C61*D61*$C$10*4</f>
        <v>0</v>
      </c>
      <c r="H61" s="51">
        <f t="shared" si="3"/>
        <v>0</v>
      </c>
    </row>
    <row r="62" spans="1:8" ht="12.65" customHeight="1">
      <c r="A62" s="47" t="s">
        <v>212</v>
      </c>
      <c r="B62" s="44" t="s">
        <v>19</v>
      </c>
      <c r="C62" s="48">
        <v>282</v>
      </c>
      <c r="D62" s="49">
        <v>3</v>
      </c>
      <c r="E62" s="49"/>
      <c r="F62" s="53" t="s">
        <v>62</v>
      </c>
      <c r="G62" s="50">
        <f>C62*D62*$C$10*4</f>
        <v>0</v>
      </c>
      <c r="H62" s="51">
        <f t="shared" si="3"/>
        <v>0</v>
      </c>
    </row>
    <row r="63" spans="1:8" ht="12.65" customHeight="1">
      <c r="A63" s="47" t="s">
        <v>229</v>
      </c>
      <c r="B63" s="44" t="s">
        <v>230</v>
      </c>
      <c r="C63" s="48">
        <v>55</v>
      </c>
      <c r="D63" s="49">
        <v>2</v>
      </c>
      <c r="E63" s="49"/>
      <c r="F63" s="53" t="s">
        <v>62</v>
      </c>
      <c r="G63" s="50">
        <f>C63*D63*$C$18*4</f>
        <v>0</v>
      </c>
      <c r="H63" s="51">
        <f t="shared" si="3"/>
        <v>0</v>
      </c>
    </row>
    <row r="64" spans="1:8" ht="12.65" customHeight="1">
      <c r="A64" s="13" t="s">
        <v>38</v>
      </c>
      <c r="B64" s="5" t="s">
        <v>231</v>
      </c>
      <c r="C64" s="4">
        <f>SUM(C65:C69)</f>
        <v>745.2</v>
      </c>
      <c r="D64" s="4"/>
      <c r="E64" s="4"/>
      <c r="F64" s="4"/>
      <c r="G64" s="23">
        <f>SUM(G65:G69)</f>
        <v>0</v>
      </c>
      <c r="H64" s="12">
        <f>SUM(H65:H69)</f>
        <v>0</v>
      </c>
    </row>
    <row r="65" spans="1:8" ht="12.65" customHeight="1">
      <c r="A65" s="54" t="s">
        <v>39</v>
      </c>
      <c r="B65" s="44" t="s">
        <v>13</v>
      </c>
      <c r="C65" s="61">
        <v>26</v>
      </c>
      <c r="D65" s="53">
        <v>3</v>
      </c>
      <c r="E65" s="53"/>
      <c r="F65" s="53" t="s">
        <v>62</v>
      </c>
      <c r="G65" s="50">
        <f>C65*D65*$C$6*4</f>
        <v>0</v>
      </c>
      <c r="H65" s="51">
        <f>G65*12</f>
        <v>0</v>
      </c>
    </row>
    <row r="66" spans="1:8" ht="12.65" customHeight="1">
      <c r="A66" s="54" t="s">
        <v>41</v>
      </c>
      <c r="B66" s="62" t="s">
        <v>232</v>
      </c>
      <c r="C66" s="61">
        <v>4</v>
      </c>
      <c r="D66" s="53">
        <v>3</v>
      </c>
      <c r="E66" s="53"/>
      <c r="F66" s="53" t="s">
        <v>62</v>
      </c>
      <c r="G66" s="50">
        <f>C66*D66*$C$8*4</f>
        <v>0</v>
      </c>
      <c r="H66" s="51">
        <f t="shared" ref="H66:H69" si="4">G66*12</f>
        <v>0</v>
      </c>
    </row>
    <row r="67" spans="1:8" ht="12.65" customHeight="1">
      <c r="A67" s="54" t="s">
        <v>42</v>
      </c>
      <c r="B67" s="62" t="s">
        <v>233</v>
      </c>
      <c r="C67" s="61">
        <v>1.2</v>
      </c>
      <c r="D67" s="53">
        <v>3</v>
      </c>
      <c r="E67" s="53"/>
      <c r="F67" s="53" t="s">
        <v>62</v>
      </c>
      <c r="G67" s="50">
        <f>C67*D67*$C$9*4</f>
        <v>0</v>
      </c>
      <c r="H67" s="51">
        <f t="shared" si="4"/>
        <v>0</v>
      </c>
    </row>
    <row r="68" spans="1:8" ht="12.65" customHeight="1">
      <c r="A68" s="54" t="s">
        <v>237</v>
      </c>
      <c r="B68" s="62" t="s">
        <v>234</v>
      </c>
      <c r="C68" s="61">
        <v>403</v>
      </c>
      <c r="D68" s="53">
        <v>2</v>
      </c>
      <c r="E68" s="53"/>
      <c r="F68" s="53" t="s">
        <v>62</v>
      </c>
      <c r="G68" s="50">
        <f>C68*D68*$C$10*4</f>
        <v>0</v>
      </c>
      <c r="H68" s="51">
        <f t="shared" si="4"/>
        <v>0</v>
      </c>
    </row>
    <row r="69" spans="1:8" ht="12.65" customHeight="1">
      <c r="A69" s="54" t="s">
        <v>238</v>
      </c>
      <c r="B69" s="44" t="s">
        <v>19</v>
      </c>
      <c r="C69" s="61">
        <v>311</v>
      </c>
      <c r="D69" s="53">
        <v>2</v>
      </c>
      <c r="E69" s="53"/>
      <c r="F69" s="53" t="s">
        <v>62</v>
      </c>
      <c r="G69" s="50">
        <f>C69*D69*$C$10*4</f>
        <v>0</v>
      </c>
      <c r="H69" s="51">
        <f t="shared" si="4"/>
        <v>0</v>
      </c>
    </row>
    <row r="70" spans="1:8" ht="12.65" customHeight="1">
      <c r="A70" s="10" t="s">
        <v>43</v>
      </c>
      <c r="B70" s="26" t="s">
        <v>64</v>
      </c>
      <c r="C70" s="4">
        <f>SUM(C71:C73)</f>
        <v>905.4</v>
      </c>
      <c r="D70" s="4"/>
      <c r="E70" s="4"/>
      <c r="F70" s="4"/>
      <c r="G70" s="23">
        <f>SUM(G71:G73)</f>
        <v>0</v>
      </c>
      <c r="H70" s="12">
        <f>SUM(H71:H73)</f>
        <v>0</v>
      </c>
    </row>
    <row r="71" spans="1:8" ht="12.65" customHeight="1">
      <c r="A71" s="47" t="s">
        <v>44</v>
      </c>
      <c r="B71" s="44" t="s">
        <v>47</v>
      </c>
      <c r="C71" s="48">
        <v>870</v>
      </c>
      <c r="D71" s="49">
        <v>2</v>
      </c>
      <c r="E71" s="49"/>
      <c r="F71" s="53" t="s">
        <v>40</v>
      </c>
      <c r="G71" s="50">
        <f>C71*D71*$C$10*4</f>
        <v>0</v>
      </c>
      <c r="H71" s="51">
        <f>G71*12</f>
        <v>0</v>
      </c>
    </row>
    <row r="72" spans="1:8" ht="12.65" customHeight="1">
      <c r="A72" s="47" t="s">
        <v>45</v>
      </c>
      <c r="B72" s="44" t="s">
        <v>19</v>
      </c>
      <c r="C72" s="48">
        <v>30</v>
      </c>
      <c r="D72" s="49">
        <v>2</v>
      </c>
      <c r="E72" s="49"/>
      <c r="F72" s="53" t="s">
        <v>40</v>
      </c>
      <c r="G72" s="50">
        <f>C72*D72*$C$10*4</f>
        <v>0</v>
      </c>
      <c r="H72" s="51">
        <f t="shared" ref="H72:H73" si="5">G72*12</f>
        <v>0</v>
      </c>
    </row>
    <row r="73" spans="1:8" ht="12.65" customHeight="1">
      <c r="A73" s="47" t="s">
        <v>46</v>
      </c>
      <c r="B73" s="44" t="s">
        <v>17</v>
      </c>
      <c r="C73" s="48">
        <v>5.4</v>
      </c>
      <c r="D73" s="49">
        <v>2</v>
      </c>
      <c r="E73" s="49"/>
      <c r="F73" s="53" t="s">
        <v>40</v>
      </c>
      <c r="G73" s="50">
        <f>C73*D73*$C$9*4</f>
        <v>0</v>
      </c>
      <c r="H73" s="51">
        <f t="shared" si="5"/>
        <v>0</v>
      </c>
    </row>
    <row r="74" spans="1:8" ht="12.65" customHeight="1">
      <c r="A74" s="10" t="s">
        <v>48</v>
      </c>
      <c r="B74" s="26" t="s">
        <v>308</v>
      </c>
      <c r="C74" s="4">
        <f>SUM(C75:C81)</f>
        <v>1131.7</v>
      </c>
      <c r="D74" s="4"/>
      <c r="E74" s="4"/>
      <c r="F74" s="4"/>
      <c r="G74" s="23">
        <f>SUM(G75:G81)</f>
        <v>0</v>
      </c>
      <c r="H74" s="12">
        <f>SUM(H75:H81)</f>
        <v>0</v>
      </c>
    </row>
    <row r="75" spans="1:8" ht="12.65" customHeight="1">
      <c r="A75" s="47" t="s">
        <v>49</v>
      </c>
      <c r="B75" s="44" t="s">
        <v>13</v>
      </c>
      <c r="C75" s="48">
        <v>617.67999999999995</v>
      </c>
      <c r="D75" s="49">
        <v>3</v>
      </c>
      <c r="E75" s="49"/>
      <c r="F75" s="53" t="s">
        <v>70</v>
      </c>
      <c r="G75" s="50">
        <f>C75*D75*$C$6*4</f>
        <v>0</v>
      </c>
      <c r="H75" s="51">
        <f>G75*12</f>
        <v>0</v>
      </c>
    </row>
    <row r="76" spans="1:8" ht="12.65" customHeight="1">
      <c r="A76" s="47" t="s">
        <v>50</v>
      </c>
      <c r="B76" s="44" t="s">
        <v>395</v>
      </c>
      <c r="C76" s="48">
        <v>131.15</v>
      </c>
      <c r="D76" s="49">
        <v>5</v>
      </c>
      <c r="E76" s="49"/>
      <c r="F76" s="49" t="s">
        <v>397</v>
      </c>
      <c r="G76" s="50">
        <f>C76*D76*$C$6*4</f>
        <v>0</v>
      </c>
      <c r="H76" s="51">
        <f>G76*12</f>
        <v>0</v>
      </c>
    </row>
    <row r="77" spans="1:8" ht="12.65" customHeight="1">
      <c r="A77" s="47" t="s">
        <v>240</v>
      </c>
      <c r="B77" s="44" t="s">
        <v>15</v>
      </c>
      <c r="C77" s="48">
        <v>26.05</v>
      </c>
      <c r="D77" s="49">
        <v>5</v>
      </c>
      <c r="E77" s="49"/>
      <c r="F77" s="53" t="s">
        <v>70</v>
      </c>
      <c r="G77" s="50">
        <f>C77*D77*$C$8*4</f>
        <v>0</v>
      </c>
      <c r="H77" s="51">
        <f t="shared" ref="H77:H81" si="6">G77*12</f>
        <v>0</v>
      </c>
    </row>
    <row r="78" spans="1:8" ht="12.65" customHeight="1">
      <c r="A78" s="47" t="s">
        <v>241</v>
      </c>
      <c r="B78" s="44" t="s">
        <v>17</v>
      </c>
      <c r="C78" s="48">
        <v>57.6</v>
      </c>
      <c r="D78" s="49">
        <v>5</v>
      </c>
      <c r="E78" s="49"/>
      <c r="F78" s="53" t="s">
        <v>70</v>
      </c>
      <c r="G78" s="50">
        <f>C78*D78*$C$9*4</f>
        <v>0</v>
      </c>
      <c r="H78" s="51">
        <f t="shared" si="6"/>
        <v>0</v>
      </c>
    </row>
    <row r="79" spans="1:8" ht="12.65" customHeight="1">
      <c r="A79" s="47" t="s">
        <v>242</v>
      </c>
      <c r="B79" s="44" t="s">
        <v>19</v>
      </c>
      <c r="C79" s="48">
        <v>207.07</v>
      </c>
      <c r="D79" s="49">
        <v>5</v>
      </c>
      <c r="E79" s="49"/>
      <c r="F79" s="53" t="s">
        <v>70</v>
      </c>
      <c r="G79" s="50">
        <f>C79*D79*$C$10*4</f>
        <v>0</v>
      </c>
      <c r="H79" s="51">
        <f t="shared" si="6"/>
        <v>0</v>
      </c>
    </row>
    <row r="80" spans="1:8" ht="12.65" customHeight="1">
      <c r="A80" s="47" t="s">
        <v>243</v>
      </c>
      <c r="B80" s="44" t="s">
        <v>330</v>
      </c>
      <c r="C80" s="48">
        <v>8.5</v>
      </c>
      <c r="D80" s="49">
        <v>1</v>
      </c>
      <c r="E80" s="49"/>
      <c r="F80" s="53" t="s">
        <v>225</v>
      </c>
      <c r="G80" s="50">
        <f>C80*D80*$C$20*4</f>
        <v>0</v>
      </c>
      <c r="H80" s="51">
        <f t="shared" si="6"/>
        <v>0</v>
      </c>
    </row>
    <row r="81" spans="1:8" ht="12.65" customHeight="1">
      <c r="A81" s="47" t="s">
        <v>396</v>
      </c>
      <c r="B81" s="44" t="s">
        <v>359</v>
      </c>
      <c r="C81" s="48">
        <v>83.65</v>
      </c>
      <c r="D81" s="49">
        <v>5</v>
      </c>
      <c r="E81" s="49"/>
      <c r="F81" s="49" t="s">
        <v>74</v>
      </c>
      <c r="G81" s="50">
        <f>C81*D81*$C$16*4</f>
        <v>0</v>
      </c>
      <c r="H81" s="51">
        <f t="shared" si="6"/>
        <v>0</v>
      </c>
    </row>
    <row r="82" spans="1:8" ht="12.65" customHeight="1">
      <c r="A82" s="10" t="s">
        <v>51</v>
      </c>
      <c r="B82" s="26" t="s">
        <v>76</v>
      </c>
      <c r="C82" s="4">
        <f>SUM(C83)</f>
        <v>7.1</v>
      </c>
      <c r="D82" s="4"/>
      <c r="E82" s="4"/>
      <c r="F82" s="4"/>
      <c r="G82" s="23">
        <f>SUM(G83)</f>
        <v>0</v>
      </c>
      <c r="H82" s="12">
        <f>SUM(H83)</f>
        <v>0</v>
      </c>
    </row>
    <row r="83" spans="1:8" ht="12.65" customHeight="1">
      <c r="A83" s="47" t="s">
        <v>53</v>
      </c>
      <c r="B83" s="44" t="s">
        <v>17</v>
      </c>
      <c r="C83" s="63">
        <v>7.1</v>
      </c>
      <c r="D83" s="53">
        <v>1</v>
      </c>
      <c r="E83" s="53"/>
      <c r="F83" s="53" t="s">
        <v>40</v>
      </c>
      <c r="G83" s="50">
        <f>C83*D83*$C$9*4</f>
        <v>0</v>
      </c>
      <c r="H83" s="51">
        <f>G83*12</f>
        <v>0</v>
      </c>
    </row>
    <row r="84" spans="1:8" ht="12.65" customHeight="1">
      <c r="A84" s="10" t="s">
        <v>54</v>
      </c>
      <c r="B84" s="26" t="s">
        <v>226</v>
      </c>
      <c r="C84" s="4">
        <f>SUM(C85:C90)</f>
        <v>2075.1</v>
      </c>
      <c r="D84" s="4"/>
      <c r="E84" s="4"/>
      <c r="F84" s="4"/>
      <c r="G84" s="23">
        <f>SUM(G85:G90)</f>
        <v>0</v>
      </c>
      <c r="H84" s="12">
        <f>SUM(H85:H90)</f>
        <v>0</v>
      </c>
    </row>
    <row r="85" spans="1:8" ht="12.65" customHeight="1">
      <c r="A85" s="47" t="s">
        <v>56</v>
      </c>
      <c r="B85" s="44" t="s">
        <v>13</v>
      </c>
      <c r="C85" s="48">
        <v>998.7</v>
      </c>
      <c r="D85" s="49">
        <v>3</v>
      </c>
      <c r="E85" s="49"/>
      <c r="F85" s="53" t="s">
        <v>208</v>
      </c>
      <c r="G85" s="50">
        <f>C85*D85*$C$6*4</f>
        <v>0</v>
      </c>
      <c r="H85" s="51">
        <f>G85*12</f>
        <v>0</v>
      </c>
    </row>
    <row r="86" spans="1:8" ht="12.65" customHeight="1">
      <c r="A86" s="47" t="s">
        <v>57</v>
      </c>
      <c r="B86" s="44" t="s">
        <v>81</v>
      </c>
      <c r="C86" s="48">
        <v>36.049999999999997</v>
      </c>
      <c r="D86" s="49">
        <v>5</v>
      </c>
      <c r="E86" s="49"/>
      <c r="F86" s="53" t="s">
        <v>208</v>
      </c>
      <c r="G86" s="50">
        <f>C86*D86*$C$8*4</f>
        <v>0</v>
      </c>
      <c r="H86" s="51">
        <f t="shared" ref="H86:H90" si="7">G86*12</f>
        <v>0</v>
      </c>
    </row>
    <row r="87" spans="1:8" ht="12.65" customHeight="1">
      <c r="A87" s="47" t="s">
        <v>58</v>
      </c>
      <c r="B87" s="44" t="s">
        <v>83</v>
      </c>
      <c r="C87" s="48">
        <v>197.05</v>
      </c>
      <c r="D87" s="49">
        <v>5</v>
      </c>
      <c r="E87" s="49"/>
      <c r="F87" s="53" t="s">
        <v>208</v>
      </c>
      <c r="G87" s="50">
        <f>C87*D87*$C$9*4</f>
        <v>0</v>
      </c>
      <c r="H87" s="51">
        <f t="shared" si="7"/>
        <v>0</v>
      </c>
    </row>
    <row r="88" spans="1:8" ht="12.65" customHeight="1">
      <c r="A88" s="47" t="s">
        <v>59</v>
      </c>
      <c r="B88" s="44" t="s">
        <v>85</v>
      </c>
      <c r="C88" s="48">
        <v>283.7</v>
      </c>
      <c r="D88" s="49"/>
      <c r="E88" s="49">
        <v>1</v>
      </c>
      <c r="F88" s="49" t="s">
        <v>86</v>
      </c>
      <c r="G88" s="50">
        <f>C88*E88*$C$21</f>
        <v>0</v>
      </c>
      <c r="H88" s="51">
        <f t="shared" si="7"/>
        <v>0</v>
      </c>
    </row>
    <row r="89" spans="1:8" ht="12.65" customHeight="1">
      <c r="A89" s="47" t="s">
        <v>244</v>
      </c>
      <c r="B89" s="44" t="s">
        <v>87</v>
      </c>
      <c r="C89" s="48">
        <v>326.5</v>
      </c>
      <c r="D89" s="49">
        <v>5</v>
      </c>
      <c r="E89" s="49"/>
      <c r="F89" s="49" t="s">
        <v>208</v>
      </c>
      <c r="G89" s="50">
        <f>C89*D89*$C$10*4</f>
        <v>0</v>
      </c>
      <c r="H89" s="51">
        <f t="shared" si="7"/>
        <v>0</v>
      </c>
    </row>
    <row r="90" spans="1:8" ht="12.65" customHeight="1">
      <c r="A90" s="47" t="s">
        <v>253</v>
      </c>
      <c r="B90" s="44" t="s">
        <v>360</v>
      </c>
      <c r="C90" s="48">
        <f>C86+C87</f>
        <v>233.10000000000002</v>
      </c>
      <c r="D90" s="49">
        <v>5</v>
      </c>
      <c r="E90" s="49"/>
      <c r="F90" s="49" t="s">
        <v>74</v>
      </c>
      <c r="G90" s="50">
        <f>C90*D90*$C$16*4</f>
        <v>0</v>
      </c>
      <c r="H90" s="51">
        <f t="shared" si="7"/>
        <v>0</v>
      </c>
    </row>
    <row r="91" spans="1:8" ht="12.65" customHeight="1">
      <c r="A91" s="10" t="s">
        <v>60</v>
      </c>
      <c r="B91" s="26" t="s">
        <v>90</v>
      </c>
      <c r="C91" s="4">
        <f>SUM(C92:C97)</f>
        <v>1773</v>
      </c>
      <c r="D91" s="4"/>
      <c r="E91" s="4"/>
      <c r="F91" s="4"/>
      <c r="G91" s="22">
        <f>SUM(G92:G97)</f>
        <v>0</v>
      </c>
      <c r="H91" s="11">
        <f>SUM(H92:H97)</f>
        <v>0</v>
      </c>
    </row>
    <row r="92" spans="1:8" ht="12.65" customHeight="1">
      <c r="A92" s="47" t="s">
        <v>254</v>
      </c>
      <c r="B92" s="44" t="s">
        <v>13</v>
      </c>
      <c r="C92" s="48">
        <v>59</v>
      </c>
      <c r="D92" s="49">
        <v>2</v>
      </c>
      <c r="E92" s="49"/>
      <c r="F92" s="53" t="s">
        <v>40</v>
      </c>
      <c r="G92" s="50">
        <f>C92*D92*$C$6*4</f>
        <v>0</v>
      </c>
      <c r="H92" s="51">
        <f>G92*12</f>
        <v>0</v>
      </c>
    </row>
    <row r="93" spans="1:8" ht="12.65" customHeight="1">
      <c r="A93" s="47" t="s">
        <v>256</v>
      </c>
      <c r="B93" s="44" t="s">
        <v>17</v>
      </c>
      <c r="C93" s="48">
        <v>4</v>
      </c>
      <c r="D93" s="49">
        <v>5</v>
      </c>
      <c r="E93" s="49"/>
      <c r="F93" s="53" t="s">
        <v>40</v>
      </c>
      <c r="G93" s="50">
        <f>C93*D93*$C$9*4</f>
        <v>0</v>
      </c>
      <c r="H93" s="51">
        <f t="shared" ref="H93:H97" si="8">G93*12</f>
        <v>0</v>
      </c>
    </row>
    <row r="94" spans="1:8" ht="12.65" customHeight="1">
      <c r="A94" s="47" t="s">
        <v>257</v>
      </c>
      <c r="B94" s="44" t="s">
        <v>92</v>
      </c>
      <c r="C94" s="48">
        <v>933</v>
      </c>
      <c r="D94" s="49">
        <v>2</v>
      </c>
      <c r="E94" s="49"/>
      <c r="F94" s="53" t="s">
        <v>40</v>
      </c>
      <c r="G94" s="50">
        <f>C94*D94*$C$17*4</f>
        <v>0</v>
      </c>
      <c r="H94" s="51">
        <f t="shared" si="8"/>
        <v>0</v>
      </c>
    </row>
    <row r="95" spans="1:8" ht="12.65" customHeight="1">
      <c r="A95" s="47" t="s">
        <v>258</v>
      </c>
      <c r="B95" s="44" t="s">
        <v>93</v>
      </c>
      <c r="C95" s="48">
        <v>293</v>
      </c>
      <c r="D95" s="49">
        <v>2</v>
      </c>
      <c r="E95" s="49"/>
      <c r="F95" s="53" t="s">
        <v>40</v>
      </c>
      <c r="G95" s="50">
        <f>C95*D95*$C$17*4</f>
        <v>0</v>
      </c>
      <c r="H95" s="51">
        <f t="shared" si="8"/>
        <v>0</v>
      </c>
    </row>
    <row r="96" spans="1:8" ht="12.65" customHeight="1">
      <c r="A96" s="47" t="s">
        <v>259</v>
      </c>
      <c r="B96" s="44" t="s">
        <v>325</v>
      </c>
      <c r="C96" s="48">
        <v>284</v>
      </c>
      <c r="D96" s="49">
        <v>2</v>
      </c>
      <c r="E96" s="49"/>
      <c r="F96" s="53" t="s">
        <v>40</v>
      </c>
      <c r="G96" s="50">
        <f>C96*D96*$C$10*4</f>
        <v>0</v>
      </c>
      <c r="H96" s="51">
        <f t="shared" si="8"/>
        <v>0</v>
      </c>
    </row>
    <row r="97" spans="1:8" ht="12.65" customHeight="1">
      <c r="A97" s="47" t="s">
        <v>260</v>
      </c>
      <c r="B97" s="44" t="s">
        <v>326</v>
      </c>
      <c r="C97" s="48">
        <v>200</v>
      </c>
      <c r="D97" s="49">
        <v>2</v>
      </c>
      <c r="E97" s="49"/>
      <c r="F97" s="53" t="s">
        <v>40</v>
      </c>
      <c r="G97" s="50">
        <f>C97*D97*$C$10*4</f>
        <v>0</v>
      </c>
      <c r="H97" s="51">
        <f t="shared" si="8"/>
        <v>0</v>
      </c>
    </row>
    <row r="98" spans="1:8" ht="12.65" customHeight="1">
      <c r="A98" s="10" t="s">
        <v>63</v>
      </c>
      <c r="B98" s="26" t="s">
        <v>95</v>
      </c>
      <c r="C98" s="4">
        <f>SUM(C99:C104)</f>
        <v>1960</v>
      </c>
      <c r="D98" s="4"/>
      <c r="E98" s="4"/>
      <c r="F98" s="4"/>
      <c r="G98" s="22">
        <f>SUM(G99:G104)</f>
        <v>0</v>
      </c>
      <c r="H98" s="11">
        <f>SUM(H99:H104)</f>
        <v>0</v>
      </c>
    </row>
    <row r="99" spans="1:8" ht="12.65" customHeight="1">
      <c r="A99" s="47" t="s">
        <v>65</v>
      </c>
      <c r="B99" s="44" t="s">
        <v>13</v>
      </c>
      <c r="C99" s="48">
        <v>126</v>
      </c>
      <c r="D99" s="49">
        <v>3</v>
      </c>
      <c r="E99" s="49"/>
      <c r="F99" s="53" t="s">
        <v>40</v>
      </c>
      <c r="G99" s="50">
        <f>C99*D99*$C$6*4</f>
        <v>0</v>
      </c>
      <c r="H99" s="51">
        <f>G99*12</f>
        <v>0</v>
      </c>
    </row>
    <row r="100" spans="1:8" ht="12.65" customHeight="1">
      <c r="A100" s="47" t="s">
        <v>66</v>
      </c>
      <c r="B100" s="44" t="s">
        <v>15</v>
      </c>
      <c r="C100" s="48">
        <v>40</v>
      </c>
      <c r="D100" s="49">
        <v>5</v>
      </c>
      <c r="E100" s="49"/>
      <c r="F100" s="53" t="s">
        <v>40</v>
      </c>
      <c r="G100" s="50">
        <f>C100*D100*$C$8*4</f>
        <v>0</v>
      </c>
      <c r="H100" s="51">
        <f t="shared" ref="H100:H104" si="9">G100*12</f>
        <v>0</v>
      </c>
    </row>
    <row r="101" spans="1:8" ht="12.65" customHeight="1">
      <c r="A101" s="47" t="s">
        <v>67</v>
      </c>
      <c r="B101" s="44" t="s">
        <v>17</v>
      </c>
      <c r="C101" s="48">
        <v>9</v>
      </c>
      <c r="D101" s="49">
        <v>5</v>
      </c>
      <c r="E101" s="49"/>
      <c r="F101" s="53" t="s">
        <v>40</v>
      </c>
      <c r="G101" s="50">
        <f>C101*D101*$C$9*4</f>
        <v>0</v>
      </c>
      <c r="H101" s="51">
        <f t="shared" si="9"/>
        <v>0</v>
      </c>
    </row>
    <row r="102" spans="1:8" ht="12.65" customHeight="1">
      <c r="A102" s="47" t="s">
        <v>213</v>
      </c>
      <c r="B102" s="44" t="s">
        <v>97</v>
      </c>
      <c r="C102" s="48">
        <v>680</v>
      </c>
      <c r="D102" s="49">
        <v>2</v>
      </c>
      <c r="E102" s="49"/>
      <c r="F102" s="53" t="s">
        <v>40</v>
      </c>
      <c r="G102" s="50">
        <f>C102*D102*$C$17*4</f>
        <v>0</v>
      </c>
      <c r="H102" s="51">
        <f t="shared" si="9"/>
        <v>0</v>
      </c>
    </row>
    <row r="103" spans="1:8" ht="12.65" customHeight="1">
      <c r="A103" s="47" t="s">
        <v>214</v>
      </c>
      <c r="B103" s="44" t="s">
        <v>316</v>
      </c>
      <c r="C103" s="48">
        <v>635</v>
      </c>
      <c r="D103" s="49">
        <v>2</v>
      </c>
      <c r="E103" s="49"/>
      <c r="F103" s="53" t="s">
        <v>40</v>
      </c>
      <c r="G103" s="50">
        <f>C103*D103*$C$17*4</f>
        <v>0</v>
      </c>
      <c r="H103" s="51">
        <f t="shared" si="9"/>
        <v>0</v>
      </c>
    </row>
    <row r="104" spans="1:8" ht="12.65" customHeight="1">
      <c r="A104" s="47" t="s">
        <v>215</v>
      </c>
      <c r="B104" s="44" t="s">
        <v>98</v>
      </c>
      <c r="C104" s="48">
        <v>470</v>
      </c>
      <c r="D104" s="49">
        <v>5</v>
      </c>
      <c r="E104" s="49"/>
      <c r="F104" s="53" t="s">
        <v>40</v>
      </c>
      <c r="G104" s="50">
        <f>C104*D104*$C$10*4</f>
        <v>0</v>
      </c>
      <c r="H104" s="51">
        <f t="shared" si="9"/>
        <v>0</v>
      </c>
    </row>
    <row r="105" spans="1:8" ht="12.65" customHeight="1">
      <c r="A105" s="10" t="s">
        <v>68</v>
      </c>
      <c r="B105" s="26" t="s">
        <v>100</v>
      </c>
      <c r="C105" s="4">
        <f>SUM(C106:C110)</f>
        <v>1053</v>
      </c>
      <c r="D105" s="4"/>
      <c r="E105" s="4"/>
      <c r="F105" s="4"/>
      <c r="G105" s="22">
        <f>SUM(G106:G110)</f>
        <v>0</v>
      </c>
      <c r="H105" s="11">
        <f>SUM(H106:H110)</f>
        <v>0</v>
      </c>
    </row>
    <row r="106" spans="1:8" ht="12.65" customHeight="1">
      <c r="A106" s="47" t="s">
        <v>69</v>
      </c>
      <c r="B106" s="44" t="s">
        <v>17</v>
      </c>
      <c r="C106" s="48">
        <v>15</v>
      </c>
      <c r="D106" s="49">
        <v>5</v>
      </c>
      <c r="E106" s="49"/>
      <c r="F106" s="53" t="s">
        <v>40</v>
      </c>
      <c r="G106" s="50">
        <f>C106*D106*$C$9*4</f>
        <v>0</v>
      </c>
      <c r="H106" s="51">
        <f>G106*12</f>
        <v>0</v>
      </c>
    </row>
    <row r="107" spans="1:8" ht="12.65" customHeight="1">
      <c r="A107" s="47" t="s">
        <v>71</v>
      </c>
      <c r="B107" s="44" t="s">
        <v>47</v>
      </c>
      <c r="C107" s="48">
        <v>450</v>
      </c>
      <c r="D107" s="49">
        <v>2</v>
      </c>
      <c r="E107" s="49"/>
      <c r="F107" s="53" t="s">
        <v>40</v>
      </c>
      <c r="G107" s="50">
        <f>C107*D107*$C$17*4</f>
        <v>0</v>
      </c>
      <c r="H107" s="51">
        <f t="shared" ref="H107:H110" si="10">G107*12</f>
        <v>0</v>
      </c>
    </row>
    <row r="108" spans="1:8" ht="12.65" customHeight="1">
      <c r="A108" s="47" t="s">
        <v>72</v>
      </c>
      <c r="B108" s="44" t="s">
        <v>19</v>
      </c>
      <c r="C108" s="48">
        <v>45</v>
      </c>
      <c r="D108" s="49">
        <v>2</v>
      </c>
      <c r="E108" s="49"/>
      <c r="F108" s="53" t="s">
        <v>40</v>
      </c>
      <c r="G108" s="50">
        <f>C108*D108*$C$10*4</f>
        <v>0</v>
      </c>
      <c r="H108" s="51">
        <f t="shared" si="10"/>
        <v>0</v>
      </c>
    </row>
    <row r="109" spans="1:8" ht="12.65" customHeight="1">
      <c r="A109" s="47" t="s">
        <v>216</v>
      </c>
      <c r="B109" s="44" t="s">
        <v>103</v>
      </c>
      <c r="C109" s="48">
        <v>530</v>
      </c>
      <c r="D109" s="49"/>
      <c r="E109" s="49">
        <v>1</v>
      </c>
      <c r="F109" s="53" t="s">
        <v>104</v>
      </c>
      <c r="G109" s="50">
        <f>C109*E109*$C$21</f>
        <v>0</v>
      </c>
      <c r="H109" s="51">
        <f t="shared" si="10"/>
        <v>0</v>
      </c>
    </row>
    <row r="110" spans="1:8" ht="12.65" customHeight="1">
      <c r="A110" s="47" t="s">
        <v>73</v>
      </c>
      <c r="B110" s="44" t="s">
        <v>105</v>
      </c>
      <c r="C110" s="48">
        <v>13</v>
      </c>
      <c r="D110" s="49"/>
      <c r="E110" s="49">
        <v>2</v>
      </c>
      <c r="F110" s="53" t="s">
        <v>104</v>
      </c>
      <c r="G110" s="50">
        <f>C110*E110*$C$21</f>
        <v>0</v>
      </c>
      <c r="H110" s="51">
        <f t="shared" si="10"/>
        <v>0</v>
      </c>
    </row>
    <row r="111" spans="1:8" ht="12.65" customHeight="1">
      <c r="A111" s="10" t="s">
        <v>75</v>
      </c>
      <c r="B111" s="26" t="s">
        <v>107</v>
      </c>
      <c r="C111" s="4">
        <f>SUM(C112:C127)</f>
        <v>1350.9499999999998</v>
      </c>
      <c r="D111" s="4"/>
      <c r="E111" s="4"/>
      <c r="F111" s="4"/>
      <c r="G111" s="22">
        <f>SUM(G112:G119)</f>
        <v>0</v>
      </c>
      <c r="H111" s="11">
        <f>SUM(H112:H127)</f>
        <v>0</v>
      </c>
    </row>
    <row r="112" spans="1:8" ht="12.65" customHeight="1">
      <c r="A112" s="47" t="s">
        <v>77</v>
      </c>
      <c r="B112" s="45" t="s">
        <v>331</v>
      </c>
      <c r="C112" s="55">
        <v>301.14999999999998</v>
      </c>
      <c r="D112" s="55">
        <v>1</v>
      </c>
      <c r="E112" s="49"/>
      <c r="F112" s="53" t="s">
        <v>40</v>
      </c>
      <c r="G112" s="50">
        <f>C112*D112*$C$10*4</f>
        <v>0</v>
      </c>
      <c r="H112" s="51">
        <f>G112*12</f>
        <v>0</v>
      </c>
    </row>
    <row r="113" spans="1:8" ht="12.65" customHeight="1">
      <c r="A113" s="47" t="s">
        <v>217</v>
      </c>
      <c r="B113" s="45" t="s">
        <v>332</v>
      </c>
      <c r="C113" s="55">
        <v>27.3</v>
      </c>
      <c r="D113" s="55">
        <v>1</v>
      </c>
      <c r="E113" s="49"/>
      <c r="F113" s="53" t="s">
        <v>40</v>
      </c>
      <c r="G113" s="50">
        <f>C113*D113*$C$22*4</f>
        <v>0</v>
      </c>
      <c r="H113" s="51">
        <f t="shared" ref="H113:H127" si="11">G113*12</f>
        <v>0</v>
      </c>
    </row>
    <row r="114" spans="1:8" ht="12.65" customHeight="1">
      <c r="A114" s="47" t="s">
        <v>218</v>
      </c>
      <c r="B114" s="45" t="s">
        <v>339</v>
      </c>
      <c r="C114" s="55">
        <v>92</v>
      </c>
      <c r="D114" s="55">
        <v>1</v>
      </c>
      <c r="E114" s="49"/>
      <c r="F114" s="53" t="s">
        <v>40</v>
      </c>
      <c r="G114" s="50">
        <f>C114*D114*$C$18*4</f>
        <v>0</v>
      </c>
      <c r="H114" s="51">
        <f t="shared" si="11"/>
        <v>0</v>
      </c>
    </row>
    <row r="115" spans="1:8" ht="12.65" customHeight="1">
      <c r="A115" s="47" t="s">
        <v>289</v>
      </c>
      <c r="B115" s="45" t="s">
        <v>333</v>
      </c>
      <c r="C115" s="55">
        <v>20.399999999999999</v>
      </c>
      <c r="D115" s="55">
        <v>1</v>
      </c>
      <c r="E115" s="49"/>
      <c r="F115" s="53" t="s">
        <v>40</v>
      </c>
      <c r="G115" s="50">
        <f>C115*D115*$C$23*4</f>
        <v>0</v>
      </c>
      <c r="H115" s="51">
        <f t="shared" si="11"/>
        <v>0</v>
      </c>
    </row>
    <row r="116" spans="1:8" ht="12.65" customHeight="1">
      <c r="A116" s="47" t="s">
        <v>290</v>
      </c>
      <c r="B116" s="45" t="s">
        <v>334</v>
      </c>
      <c r="C116" s="55">
        <v>3.8</v>
      </c>
      <c r="D116" s="55">
        <v>1</v>
      </c>
      <c r="E116" s="49"/>
      <c r="F116" s="53" t="s">
        <v>40</v>
      </c>
      <c r="G116" s="50">
        <f>C116*D116*$C$9*4</f>
        <v>0</v>
      </c>
      <c r="H116" s="51">
        <f t="shared" si="11"/>
        <v>0</v>
      </c>
    </row>
    <row r="117" spans="1:8" ht="12.65" customHeight="1">
      <c r="A117" s="47" t="s">
        <v>291</v>
      </c>
      <c r="B117" s="45" t="s">
        <v>335</v>
      </c>
      <c r="C117" s="55">
        <v>1.4</v>
      </c>
      <c r="D117" s="55">
        <v>1</v>
      </c>
      <c r="E117" s="49"/>
      <c r="F117" s="53" t="s">
        <v>40</v>
      </c>
      <c r="G117" s="50">
        <f>C117*D117*$C$9*4</f>
        <v>0</v>
      </c>
      <c r="H117" s="51">
        <f t="shared" si="11"/>
        <v>0</v>
      </c>
    </row>
    <row r="118" spans="1:8" ht="12.65" customHeight="1">
      <c r="A118" s="47" t="s">
        <v>292</v>
      </c>
      <c r="B118" s="45" t="s">
        <v>336</v>
      </c>
      <c r="C118" s="55">
        <v>2.7</v>
      </c>
      <c r="D118" s="55">
        <v>1</v>
      </c>
      <c r="E118" s="49"/>
      <c r="F118" s="53" t="s">
        <v>40</v>
      </c>
      <c r="G118" s="50">
        <f>C118*D118*$C$9*4</f>
        <v>0</v>
      </c>
      <c r="H118" s="51">
        <f t="shared" si="11"/>
        <v>0</v>
      </c>
    </row>
    <row r="119" spans="1:8" ht="12.65" customHeight="1">
      <c r="A119" s="47" t="s">
        <v>293</v>
      </c>
      <c r="B119" s="45" t="s">
        <v>337</v>
      </c>
      <c r="C119" s="55">
        <v>31.75</v>
      </c>
      <c r="D119" s="55">
        <v>1</v>
      </c>
      <c r="E119" s="49"/>
      <c r="F119" s="53" t="s">
        <v>40</v>
      </c>
      <c r="G119" s="50">
        <f>C119*D119*$C$13*4</f>
        <v>0</v>
      </c>
      <c r="H119" s="51">
        <f t="shared" si="11"/>
        <v>0</v>
      </c>
    </row>
    <row r="120" spans="1:8" ht="12.65" customHeight="1">
      <c r="A120" s="47" t="s">
        <v>294</v>
      </c>
      <c r="B120" s="45" t="s">
        <v>338</v>
      </c>
      <c r="C120" s="55">
        <v>54.3</v>
      </c>
      <c r="D120" s="55">
        <v>1</v>
      </c>
      <c r="E120" s="49"/>
      <c r="F120" s="53" t="s">
        <v>40</v>
      </c>
      <c r="G120" s="56">
        <f>C120*D120*$C$10*4</f>
        <v>0</v>
      </c>
      <c r="H120" s="51">
        <f t="shared" si="11"/>
        <v>0</v>
      </c>
    </row>
    <row r="121" spans="1:8" ht="12.65" customHeight="1">
      <c r="A121" s="47" t="s">
        <v>297</v>
      </c>
      <c r="B121" s="45" t="s">
        <v>343</v>
      </c>
      <c r="C121" s="55">
        <v>117.35</v>
      </c>
      <c r="D121" s="55">
        <v>1</v>
      </c>
      <c r="E121" s="49"/>
      <c r="F121" s="53" t="s">
        <v>40</v>
      </c>
      <c r="G121" s="56">
        <f>C121*D121*$C$24*4</f>
        <v>0</v>
      </c>
      <c r="H121" s="51">
        <f t="shared" si="11"/>
        <v>0</v>
      </c>
    </row>
    <row r="122" spans="1:8" ht="12.65" customHeight="1">
      <c r="A122" s="47" t="s">
        <v>298</v>
      </c>
      <c r="B122" s="45" t="s">
        <v>342</v>
      </c>
      <c r="C122" s="55">
        <v>30.9</v>
      </c>
      <c r="D122" s="55">
        <v>1</v>
      </c>
      <c r="E122" s="49"/>
      <c r="F122" s="53" t="s">
        <v>40</v>
      </c>
      <c r="G122" s="56">
        <f>C122*D122*$C$12*4</f>
        <v>0</v>
      </c>
      <c r="H122" s="51">
        <f t="shared" si="11"/>
        <v>0</v>
      </c>
    </row>
    <row r="123" spans="1:8" ht="12.65" customHeight="1">
      <c r="A123" s="47" t="s">
        <v>299</v>
      </c>
      <c r="B123" s="45" t="s">
        <v>340</v>
      </c>
      <c r="C123" s="55">
        <v>144.5</v>
      </c>
      <c r="D123" s="55">
        <v>1</v>
      </c>
      <c r="E123" s="49"/>
      <c r="F123" s="53" t="s">
        <v>40</v>
      </c>
      <c r="G123" s="56">
        <f>C123*D123*$C$10*4</f>
        <v>0</v>
      </c>
      <c r="H123" s="51">
        <f t="shared" si="11"/>
        <v>0</v>
      </c>
    </row>
    <row r="124" spans="1:8" ht="12.65" customHeight="1">
      <c r="A124" s="47" t="s">
        <v>300</v>
      </c>
      <c r="B124" s="45" t="s">
        <v>341</v>
      </c>
      <c r="C124" s="55">
        <v>186.8</v>
      </c>
      <c r="D124" s="55">
        <v>1</v>
      </c>
      <c r="E124" s="49"/>
      <c r="F124" s="53" t="s">
        <v>40</v>
      </c>
      <c r="G124" s="56">
        <f>C124*D124*$C$12*4</f>
        <v>0</v>
      </c>
      <c r="H124" s="51">
        <f t="shared" si="11"/>
        <v>0</v>
      </c>
    </row>
    <row r="125" spans="1:8" ht="12.65" customHeight="1">
      <c r="A125" s="47" t="s">
        <v>301</v>
      </c>
      <c r="B125" s="45" t="s">
        <v>344</v>
      </c>
      <c r="C125" s="55">
        <v>60</v>
      </c>
      <c r="D125" s="55">
        <v>1</v>
      </c>
      <c r="E125" s="49"/>
      <c r="F125" s="53" t="s">
        <v>40</v>
      </c>
      <c r="G125" s="56">
        <f>C125*D125*$C$10*4</f>
        <v>0</v>
      </c>
      <c r="H125" s="51">
        <f t="shared" si="11"/>
        <v>0</v>
      </c>
    </row>
    <row r="126" spans="1:8" ht="12.65" customHeight="1">
      <c r="A126" s="47" t="s">
        <v>302</v>
      </c>
      <c r="B126" s="45" t="s">
        <v>345</v>
      </c>
      <c r="C126" s="55">
        <v>204.6</v>
      </c>
      <c r="D126" s="55">
        <v>1</v>
      </c>
      <c r="E126" s="49"/>
      <c r="F126" s="53" t="s">
        <v>40</v>
      </c>
      <c r="G126" s="56">
        <f>C126*D126*$C$12*4</f>
        <v>0</v>
      </c>
      <c r="H126" s="51">
        <f t="shared" si="11"/>
        <v>0</v>
      </c>
    </row>
    <row r="127" spans="1:8" ht="12.65" customHeight="1">
      <c r="A127" s="47" t="s">
        <v>303</v>
      </c>
      <c r="B127" s="45" t="s">
        <v>346</v>
      </c>
      <c r="C127" s="55">
        <v>72</v>
      </c>
      <c r="D127" s="55">
        <v>1</v>
      </c>
      <c r="E127" s="49"/>
      <c r="F127" s="53" t="s">
        <v>40</v>
      </c>
      <c r="G127" s="56">
        <f>C127*D127*$C$12*4</f>
        <v>0</v>
      </c>
      <c r="H127" s="51">
        <f t="shared" si="11"/>
        <v>0</v>
      </c>
    </row>
    <row r="128" spans="1:8" ht="12.65" customHeight="1">
      <c r="A128" s="10" t="s">
        <v>78</v>
      </c>
      <c r="B128" s="26" t="s">
        <v>110</v>
      </c>
      <c r="C128" s="4">
        <f>SUM(C129:C139)</f>
        <v>6339.9000000000015</v>
      </c>
      <c r="D128" s="4"/>
      <c r="E128" s="4"/>
      <c r="F128" s="4"/>
      <c r="G128" s="22">
        <f>SUM(G129:G139)</f>
        <v>0</v>
      </c>
      <c r="H128" s="11">
        <f>SUM(H129:H139)</f>
        <v>0</v>
      </c>
    </row>
    <row r="129" spans="1:8" ht="12.65" customHeight="1">
      <c r="A129" s="47" t="s">
        <v>79</v>
      </c>
      <c r="B129" s="44" t="s">
        <v>13</v>
      </c>
      <c r="C129" s="57">
        <v>159.9</v>
      </c>
      <c r="D129" s="49">
        <v>3</v>
      </c>
      <c r="E129" s="49"/>
      <c r="F129" s="53" t="s">
        <v>40</v>
      </c>
      <c r="G129" s="50">
        <f>C129*D129*$C$6*4</f>
        <v>0</v>
      </c>
      <c r="H129" s="51">
        <f>G129*12</f>
        <v>0</v>
      </c>
    </row>
    <row r="130" spans="1:8" ht="12.65" customHeight="1">
      <c r="A130" s="47" t="s">
        <v>80</v>
      </c>
      <c r="B130" s="44" t="s">
        <v>15</v>
      </c>
      <c r="C130" s="57">
        <v>51</v>
      </c>
      <c r="D130" s="49">
        <v>5</v>
      </c>
      <c r="E130" s="49"/>
      <c r="F130" s="53" t="s">
        <v>40</v>
      </c>
      <c r="G130" s="50">
        <f>C130*D130*$C$8*4</f>
        <v>0</v>
      </c>
      <c r="H130" s="51">
        <f t="shared" ref="H130:H139" si="12">G130*12</f>
        <v>0</v>
      </c>
    </row>
    <row r="131" spans="1:8" ht="12.65" customHeight="1">
      <c r="A131" s="47" t="s">
        <v>82</v>
      </c>
      <c r="B131" s="44" t="s">
        <v>17</v>
      </c>
      <c r="C131" s="57">
        <v>16.899999999999999</v>
      </c>
      <c r="D131" s="49">
        <v>5</v>
      </c>
      <c r="E131" s="49"/>
      <c r="F131" s="53" t="s">
        <v>40</v>
      </c>
      <c r="G131" s="50">
        <f>C131*D131*$C$9*4</f>
        <v>0</v>
      </c>
      <c r="H131" s="51">
        <f t="shared" si="12"/>
        <v>0</v>
      </c>
    </row>
    <row r="132" spans="1:8" ht="12.65" customHeight="1">
      <c r="A132" s="47" t="s">
        <v>84</v>
      </c>
      <c r="B132" s="44" t="s">
        <v>347</v>
      </c>
      <c r="C132" s="57">
        <v>1849.4</v>
      </c>
      <c r="D132" s="49">
        <v>2</v>
      </c>
      <c r="E132" s="49"/>
      <c r="F132" s="53" t="s">
        <v>40</v>
      </c>
      <c r="G132" s="50">
        <f t="shared" ref="G132:G137" si="13">C132*D132*$C$17*4</f>
        <v>0</v>
      </c>
      <c r="H132" s="51">
        <f t="shared" si="12"/>
        <v>0</v>
      </c>
    </row>
    <row r="133" spans="1:8" ht="12.65" customHeight="1">
      <c r="A133" s="47" t="s">
        <v>261</v>
      </c>
      <c r="B133" s="44" t="s">
        <v>348</v>
      </c>
      <c r="C133" s="57">
        <v>1063.2</v>
      </c>
      <c r="D133" s="49">
        <v>2</v>
      </c>
      <c r="E133" s="49"/>
      <c r="F133" s="53" t="s">
        <v>40</v>
      </c>
      <c r="G133" s="50">
        <f t="shared" si="13"/>
        <v>0</v>
      </c>
      <c r="H133" s="51">
        <f t="shared" si="12"/>
        <v>0</v>
      </c>
    </row>
    <row r="134" spans="1:8" ht="12.65" customHeight="1">
      <c r="A134" s="47" t="s">
        <v>262</v>
      </c>
      <c r="B134" s="44" t="s">
        <v>349</v>
      </c>
      <c r="C134" s="57">
        <v>636.29999999999995</v>
      </c>
      <c r="D134" s="49">
        <v>2</v>
      </c>
      <c r="E134" s="49"/>
      <c r="F134" s="53" t="s">
        <v>40</v>
      </c>
      <c r="G134" s="50">
        <f t="shared" si="13"/>
        <v>0</v>
      </c>
      <c r="H134" s="51">
        <f t="shared" si="12"/>
        <v>0</v>
      </c>
    </row>
    <row r="135" spans="1:8" ht="12.65" customHeight="1">
      <c r="A135" s="47" t="s">
        <v>263</v>
      </c>
      <c r="B135" s="44" t="s">
        <v>350</v>
      </c>
      <c r="C135" s="57">
        <v>641.6</v>
      </c>
      <c r="D135" s="49">
        <v>2</v>
      </c>
      <c r="E135" s="49"/>
      <c r="F135" s="53" t="s">
        <v>40</v>
      </c>
      <c r="G135" s="50">
        <f t="shared" si="13"/>
        <v>0</v>
      </c>
      <c r="H135" s="51">
        <f t="shared" si="12"/>
        <v>0</v>
      </c>
    </row>
    <row r="136" spans="1:8" ht="12.65" customHeight="1">
      <c r="A136" s="47" t="s">
        <v>264</v>
      </c>
      <c r="B136" s="44" t="s">
        <v>351</v>
      </c>
      <c r="C136" s="57">
        <v>123</v>
      </c>
      <c r="D136" s="49">
        <v>2</v>
      </c>
      <c r="E136" s="49"/>
      <c r="F136" s="53" t="s">
        <v>40</v>
      </c>
      <c r="G136" s="50">
        <f t="shared" si="13"/>
        <v>0</v>
      </c>
      <c r="H136" s="51">
        <f t="shared" si="12"/>
        <v>0</v>
      </c>
    </row>
    <row r="137" spans="1:8" ht="12.65" customHeight="1">
      <c r="A137" s="47" t="s">
        <v>265</v>
      </c>
      <c r="B137" s="44" t="s">
        <v>352</v>
      </c>
      <c r="C137" s="57">
        <v>185.6</v>
      </c>
      <c r="D137" s="49">
        <v>2</v>
      </c>
      <c r="E137" s="49"/>
      <c r="F137" s="53" t="s">
        <v>40</v>
      </c>
      <c r="G137" s="50">
        <f t="shared" si="13"/>
        <v>0</v>
      </c>
      <c r="H137" s="51">
        <f t="shared" si="12"/>
        <v>0</v>
      </c>
    </row>
    <row r="138" spans="1:8" ht="12.65" customHeight="1">
      <c r="A138" s="47" t="s">
        <v>266</v>
      </c>
      <c r="B138" s="44" t="s">
        <v>353</v>
      </c>
      <c r="C138" s="57">
        <v>113</v>
      </c>
      <c r="D138" s="49">
        <v>5</v>
      </c>
      <c r="E138" s="49"/>
      <c r="F138" s="53" t="s">
        <v>40</v>
      </c>
      <c r="G138" s="50">
        <f>C138*D138*$C$10*4</f>
        <v>0</v>
      </c>
      <c r="H138" s="51">
        <f t="shared" si="12"/>
        <v>0</v>
      </c>
    </row>
    <row r="139" spans="1:8" ht="12.65" customHeight="1">
      <c r="A139" s="47" t="s">
        <v>295</v>
      </c>
      <c r="B139" s="44" t="s">
        <v>296</v>
      </c>
      <c r="C139" s="57">
        <v>1500</v>
      </c>
      <c r="D139" s="49">
        <v>1</v>
      </c>
      <c r="E139" s="49"/>
      <c r="F139" s="53" t="s">
        <v>40</v>
      </c>
      <c r="G139" s="50">
        <f>C139*D139*$C$25*4</f>
        <v>0</v>
      </c>
      <c r="H139" s="51">
        <f t="shared" si="12"/>
        <v>0</v>
      </c>
    </row>
    <row r="140" spans="1:8" ht="12.65" customHeight="1">
      <c r="A140" s="10" t="s">
        <v>88</v>
      </c>
      <c r="B140" s="26" t="s">
        <v>112</v>
      </c>
      <c r="C140" s="4">
        <v>1442.2</v>
      </c>
      <c r="D140" s="4"/>
      <c r="E140" s="4"/>
      <c r="F140" s="4"/>
      <c r="G140" s="22">
        <f>SUM(G141:G144)</f>
        <v>0</v>
      </c>
      <c r="H140" s="11">
        <f>SUM(H141:H145)</f>
        <v>0</v>
      </c>
    </row>
    <row r="141" spans="1:8" ht="12.65" customHeight="1">
      <c r="A141" s="47" t="s">
        <v>245</v>
      </c>
      <c r="B141" s="44" t="s">
        <v>17</v>
      </c>
      <c r="C141" s="57">
        <v>4</v>
      </c>
      <c r="D141" s="49">
        <v>5</v>
      </c>
      <c r="E141" s="49"/>
      <c r="F141" s="53" t="s">
        <v>40</v>
      </c>
      <c r="G141" s="50">
        <f>C141*D141*$C$9*4</f>
        <v>0</v>
      </c>
      <c r="H141" s="51">
        <f>G141*12</f>
        <v>0</v>
      </c>
    </row>
    <row r="142" spans="1:8" ht="12.65" customHeight="1">
      <c r="A142" s="47" t="s">
        <v>246</v>
      </c>
      <c r="B142" s="44" t="s">
        <v>250</v>
      </c>
      <c r="C142" s="57">
        <v>499.6</v>
      </c>
      <c r="D142" s="49">
        <v>1</v>
      </c>
      <c r="E142" s="49"/>
      <c r="F142" s="53" t="s">
        <v>40</v>
      </c>
      <c r="G142" s="50">
        <f>C142*D142*$C$17*4</f>
        <v>0</v>
      </c>
      <c r="H142" s="51">
        <f t="shared" ref="H142:H145" si="14">G142*12</f>
        <v>0</v>
      </c>
    </row>
    <row r="143" spans="1:8" ht="12.65" customHeight="1">
      <c r="A143" s="47" t="s">
        <v>247</v>
      </c>
      <c r="B143" s="44" t="s">
        <v>354</v>
      </c>
      <c r="C143" s="57">
        <v>491.1</v>
      </c>
      <c r="D143" s="49">
        <v>1</v>
      </c>
      <c r="E143" s="49"/>
      <c r="F143" s="53" t="s">
        <v>40</v>
      </c>
      <c r="G143" s="50">
        <f>C143*D143*$C$17*4</f>
        <v>0</v>
      </c>
      <c r="H143" s="51">
        <f t="shared" si="14"/>
        <v>0</v>
      </c>
    </row>
    <row r="144" spans="1:8" ht="12.65" customHeight="1">
      <c r="A144" s="47" t="s">
        <v>248</v>
      </c>
      <c r="B144" s="44" t="s">
        <v>326</v>
      </c>
      <c r="C144" s="57">
        <v>107.5</v>
      </c>
      <c r="D144" s="49">
        <v>1</v>
      </c>
      <c r="E144" s="49"/>
      <c r="F144" s="53" t="s">
        <v>40</v>
      </c>
      <c r="G144" s="50">
        <f>C144*D144*$C$10*4</f>
        <v>0</v>
      </c>
      <c r="H144" s="51">
        <f t="shared" si="14"/>
        <v>0</v>
      </c>
    </row>
    <row r="145" spans="1:8" ht="12.65" customHeight="1">
      <c r="A145" s="47" t="s">
        <v>309</v>
      </c>
      <c r="B145" s="44" t="s">
        <v>310</v>
      </c>
      <c r="C145" s="57">
        <v>340</v>
      </c>
      <c r="D145" s="49">
        <v>1</v>
      </c>
      <c r="E145" s="49"/>
      <c r="F145" s="53" t="s">
        <v>40</v>
      </c>
      <c r="G145" s="50">
        <f>C145*D145*$C$17*4</f>
        <v>0</v>
      </c>
      <c r="H145" s="51">
        <f t="shared" si="14"/>
        <v>0</v>
      </c>
    </row>
    <row r="146" spans="1:8" ht="12.65" customHeight="1">
      <c r="A146" s="10" t="s">
        <v>89</v>
      </c>
      <c r="B146" s="26" t="s">
        <v>117</v>
      </c>
      <c r="C146" s="4">
        <f>SUM(C147)</f>
        <v>875</v>
      </c>
      <c r="D146" s="4"/>
      <c r="E146" s="4"/>
      <c r="F146" s="4"/>
      <c r="G146" s="22">
        <f>SUM(G147)</f>
        <v>0</v>
      </c>
      <c r="H146" s="11">
        <f>SUM(H147)</f>
        <v>0</v>
      </c>
    </row>
    <row r="147" spans="1:8" ht="12.65" customHeight="1">
      <c r="A147" s="47" t="s">
        <v>91</v>
      </c>
      <c r="B147" s="44" t="s">
        <v>19</v>
      </c>
      <c r="C147" s="48">
        <v>875</v>
      </c>
      <c r="D147" s="49">
        <v>2</v>
      </c>
      <c r="E147" s="49"/>
      <c r="F147" s="53" t="s">
        <v>40</v>
      </c>
      <c r="G147" s="50">
        <f>C147*D147*$C$10*4</f>
        <v>0</v>
      </c>
      <c r="H147" s="51">
        <f>G147*12</f>
        <v>0</v>
      </c>
    </row>
    <row r="148" spans="1:8" ht="12.65" customHeight="1">
      <c r="A148" s="10" t="s">
        <v>94</v>
      </c>
      <c r="B148" s="26" t="s">
        <v>120</v>
      </c>
      <c r="C148" s="4">
        <f>SUM(C149:C155)</f>
        <v>3116</v>
      </c>
      <c r="D148" s="4"/>
      <c r="E148" s="4"/>
      <c r="F148" s="4"/>
      <c r="G148" s="22">
        <f>SUM(G149:G155)</f>
        <v>0</v>
      </c>
      <c r="H148" s="11">
        <f>SUM(H149:H155)</f>
        <v>0</v>
      </c>
    </row>
    <row r="149" spans="1:8" ht="12.65" customHeight="1">
      <c r="A149" s="47" t="s">
        <v>96</v>
      </c>
      <c r="B149" s="44" t="s">
        <v>13</v>
      </c>
      <c r="C149" s="48">
        <v>850</v>
      </c>
      <c r="D149" s="49">
        <v>3</v>
      </c>
      <c r="E149" s="49"/>
      <c r="F149" s="53" t="s">
        <v>40</v>
      </c>
      <c r="G149" s="50">
        <f>C149*D149*$C$6*4</f>
        <v>0</v>
      </c>
      <c r="H149" s="51">
        <f>G149*12</f>
        <v>0</v>
      </c>
    </row>
    <row r="150" spans="1:8" ht="12.65" customHeight="1">
      <c r="A150" s="47" t="s">
        <v>267</v>
      </c>
      <c r="B150" s="44" t="s">
        <v>17</v>
      </c>
      <c r="C150" s="57">
        <v>283</v>
      </c>
      <c r="D150" s="53">
        <v>5</v>
      </c>
      <c r="E150" s="53"/>
      <c r="F150" s="53" t="s">
        <v>40</v>
      </c>
      <c r="G150" s="50">
        <f>C150*D150*$C$9*4</f>
        <v>0</v>
      </c>
      <c r="H150" s="51">
        <f t="shared" ref="H150:H155" si="15">G150*12</f>
        <v>0</v>
      </c>
    </row>
    <row r="151" spans="1:8" ht="12.65" customHeight="1">
      <c r="A151" s="47" t="s">
        <v>268</v>
      </c>
      <c r="B151" s="44" t="s">
        <v>123</v>
      </c>
      <c r="C151" s="48">
        <v>413</v>
      </c>
      <c r="D151" s="49">
        <v>5</v>
      </c>
      <c r="E151" s="49"/>
      <c r="F151" s="53" t="s">
        <v>40</v>
      </c>
      <c r="G151" s="50">
        <f>C151*D151*$C$6*4</f>
        <v>0</v>
      </c>
      <c r="H151" s="51">
        <f t="shared" si="15"/>
        <v>0</v>
      </c>
    </row>
    <row r="152" spans="1:8" ht="12.65" customHeight="1">
      <c r="A152" s="47" t="s">
        <v>269</v>
      </c>
      <c r="B152" s="44" t="s">
        <v>19</v>
      </c>
      <c r="C152" s="48">
        <v>1237</v>
      </c>
      <c r="D152" s="49">
        <v>5</v>
      </c>
      <c r="E152" s="49"/>
      <c r="F152" s="53" t="s">
        <v>40</v>
      </c>
      <c r="G152" s="50">
        <f>C152*D152*$C$10*4</f>
        <v>0</v>
      </c>
      <c r="H152" s="51">
        <f t="shared" si="15"/>
        <v>0</v>
      </c>
    </row>
    <row r="153" spans="1:8" ht="12.65" customHeight="1">
      <c r="A153" s="47" t="s">
        <v>270</v>
      </c>
      <c r="B153" s="44" t="s">
        <v>124</v>
      </c>
      <c r="C153" s="48">
        <v>42</v>
      </c>
      <c r="D153" s="49">
        <v>2</v>
      </c>
      <c r="E153" s="49"/>
      <c r="F153" s="53" t="s">
        <v>86</v>
      </c>
      <c r="G153" s="50">
        <f>C153*D153*$C$21*4</f>
        <v>0</v>
      </c>
      <c r="H153" s="51">
        <f t="shared" si="15"/>
        <v>0</v>
      </c>
    </row>
    <row r="154" spans="1:8" ht="12.65" customHeight="1">
      <c r="A154" s="47" t="s">
        <v>271</v>
      </c>
      <c r="B154" s="44" t="s">
        <v>125</v>
      </c>
      <c r="C154" s="48">
        <v>170</v>
      </c>
      <c r="D154" s="49">
        <v>2</v>
      </c>
      <c r="E154" s="49"/>
      <c r="F154" s="53" t="s">
        <v>86</v>
      </c>
      <c r="G154" s="50">
        <f>C154*D154*$C$21*4</f>
        <v>0</v>
      </c>
      <c r="H154" s="51">
        <f t="shared" si="15"/>
        <v>0</v>
      </c>
    </row>
    <row r="155" spans="1:8" ht="12.65" customHeight="1">
      <c r="A155" s="47" t="s">
        <v>272</v>
      </c>
      <c r="B155" s="44" t="s">
        <v>126</v>
      </c>
      <c r="C155" s="48">
        <v>121</v>
      </c>
      <c r="D155" s="49"/>
      <c r="E155" s="49">
        <v>2</v>
      </c>
      <c r="F155" s="53" t="s">
        <v>86</v>
      </c>
      <c r="G155" s="50">
        <f>C155*E155*$C$21</f>
        <v>0</v>
      </c>
      <c r="H155" s="51">
        <f t="shared" si="15"/>
        <v>0</v>
      </c>
    </row>
    <row r="156" spans="1:8" ht="12.65" customHeight="1">
      <c r="A156" s="10" t="s">
        <v>99</v>
      </c>
      <c r="B156" s="26" t="s">
        <v>128</v>
      </c>
      <c r="C156" s="4">
        <f>SUM(C157:C158)</f>
        <v>11</v>
      </c>
      <c r="D156" s="4"/>
      <c r="E156" s="4"/>
      <c r="F156" s="4"/>
      <c r="G156" s="22">
        <f>SUM(G157:G158)</f>
        <v>0</v>
      </c>
      <c r="H156" s="11">
        <f>SUM(H157:H158)</f>
        <v>0</v>
      </c>
    </row>
    <row r="157" spans="1:8" ht="12.65" customHeight="1">
      <c r="A157" s="47" t="s">
        <v>101</v>
      </c>
      <c r="B157" s="44" t="s">
        <v>13</v>
      </c>
      <c r="C157" s="48">
        <v>9</v>
      </c>
      <c r="D157" s="49">
        <v>1</v>
      </c>
      <c r="E157" s="49"/>
      <c r="F157" s="53" t="s">
        <v>40</v>
      </c>
      <c r="G157" s="50">
        <f>C157*D157*$C$6*4</f>
        <v>0</v>
      </c>
      <c r="H157" s="51">
        <f>G157*12</f>
        <v>0</v>
      </c>
    </row>
    <row r="158" spans="1:8" ht="12.65" customHeight="1">
      <c r="A158" s="47" t="s">
        <v>102</v>
      </c>
      <c r="B158" s="44" t="s">
        <v>17</v>
      </c>
      <c r="C158" s="48">
        <v>2</v>
      </c>
      <c r="D158" s="49">
        <v>1</v>
      </c>
      <c r="E158" s="49"/>
      <c r="F158" s="53" t="s">
        <v>40</v>
      </c>
      <c r="G158" s="50">
        <f>C158*D158*$C$9*4</f>
        <v>0</v>
      </c>
      <c r="H158" s="51">
        <f>G158*12</f>
        <v>0</v>
      </c>
    </row>
    <row r="159" spans="1:8" ht="12.65" customHeight="1">
      <c r="A159" s="14" t="s">
        <v>106</v>
      </c>
      <c r="B159" s="6" t="s">
        <v>132</v>
      </c>
      <c r="C159" s="4">
        <f>SUM(C160:C161)</f>
        <v>38</v>
      </c>
      <c r="D159" s="4"/>
      <c r="E159" s="4"/>
      <c r="F159" s="4"/>
      <c r="G159" s="22">
        <f>SUM(G160:G161)</f>
        <v>0</v>
      </c>
      <c r="H159" s="11">
        <f>SUM(H160:H161)</f>
        <v>0</v>
      </c>
    </row>
    <row r="160" spans="1:8" ht="12.65" customHeight="1">
      <c r="A160" s="47" t="s">
        <v>108</v>
      </c>
      <c r="B160" s="44" t="s">
        <v>13</v>
      </c>
      <c r="C160" s="48">
        <v>36</v>
      </c>
      <c r="D160" s="49">
        <v>1</v>
      </c>
      <c r="E160" s="49"/>
      <c r="F160" s="53" t="s">
        <v>40</v>
      </c>
      <c r="G160" s="50">
        <f>C160*D160*$C$6*4</f>
        <v>0</v>
      </c>
      <c r="H160" s="51">
        <f>G160*12</f>
        <v>0</v>
      </c>
    </row>
    <row r="161" spans="1:8" ht="12.65" customHeight="1">
      <c r="A161" s="47" t="s">
        <v>109</v>
      </c>
      <c r="B161" s="44" t="s">
        <v>17</v>
      </c>
      <c r="C161" s="48">
        <v>2</v>
      </c>
      <c r="D161" s="49">
        <v>1</v>
      </c>
      <c r="E161" s="49"/>
      <c r="F161" s="53" t="s">
        <v>40</v>
      </c>
      <c r="G161" s="50">
        <f>C161*D161*$C$9*4</f>
        <v>0</v>
      </c>
      <c r="H161" s="51">
        <f>G161*12</f>
        <v>0</v>
      </c>
    </row>
    <row r="162" spans="1:8" ht="12.65" customHeight="1">
      <c r="A162" s="70" t="s">
        <v>369</v>
      </c>
      <c r="B162" s="30" t="s">
        <v>239</v>
      </c>
      <c r="C162" s="31">
        <f>SUM(C163:C165)</f>
        <v>129</v>
      </c>
      <c r="D162" s="31"/>
      <c r="E162" s="31"/>
      <c r="F162" s="31"/>
      <c r="G162" s="32">
        <f>SUM(G163:G165)</f>
        <v>0</v>
      </c>
      <c r="H162" s="33">
        <f>SUM(H163:H165)</f>
        <v>0</v>
      </c>
    </row>
    <row r="163" spans="1:8" ht="12.65" customHeight="1">
      <c r="A163" s="47" t="s">
        <v>370</v>
      </c>
      <c r="B163" s="44" t="s">
        <v>17</v>
      </c>
      <c r="C163" s="48">
        <v>3</v>
      </c>
      <c r="D163" s="49">
        <v>1</v>
      </c>
      <c r="E163" s="49"/>
      <c r="F163" s="53" t="s">
        <v>137</v>
      </c>
      <c r="G163" s="50">
        <f>C163*D163*$C$9*4</f>
        <v>0</v>
      </c>
      <c r="H163" s="51">
        <f>G163*12</f>
        <v>0</v>
      </c>
    </row>
    <row r="164" spans="1:8" ht="12.65" customHeight="1">
      <c r="A164" s="47" t="s">
        <v>371</v>
      </c>
      <c r="B164" s="44" t="s">
        <v>47</v>
      </c>
      <c r="C164" s="48">
        <v>95</v>
      </c>
      <c r="D164" s="49">
        <v>1</v>
      </c>
      <c r="E164" s="49"/>
      <c r="F164" s="53" t="s">
        <v>137</v>
      </c>
      <c r="G164" s="50">
        <f>C164*D164*$C$17*4</f>
        <v>0</v>
      </c>
      <c r="H164" s="51">
        <f t="shared" ref="H164:H165" si="16">G164*12</f>
        <v>0</v>
      </c>
    </row>
    <row r="165" spans="1:8" ht="12.65" customHeight="1">
      <c r="A165" s="47" t="s">
        <v>372</v>
      </c>
      <c r="B165" s="44" t="s">
        <v>19</v>
      </c>
      <c r="C165" s="48">
        <v>31</v>
      </c>
      <c r="D165" s="49">
        <v>1</v>
      </c>
      <c r="E165" s="49"/>
      <c r="F165" s="53" t="s">
        <v>137</v>
      </c>
      <c r="G165" s="50">
        <f>C165*D165*$C$10*4</f>
        <v>0</v>
      </c>
      <c r="H165" s="51">
        <f t="shared" si="16"/>
        <v>0</v>
      </c>
    </row>
    <row r="166" spans="1:8" ht="12.65" customHeight="1">
      <c r="A166" s="10" t="s">
        <v>111</v>
      </c>
      <c r="B166" s="26" t="s">
        <v>249</v>
      </c>
      <c r="C166" s="4">
        <f>SUM(C167:C170)</f>
        <v>1124.3</v>
      </c>
      <c r="D166" s="4"/>
      <c r="E166" s="4"/>
      <c r="F166" s="4"/>
      <c r="G166" s="22">
        <f>SUM(G167:G170)</f>
        <v>0</v>
      </c>
      <c r="H166" s="11">
        <f>SUM(H167:H170)</f>
        <v>0</v>
      </c>
    </row>
    <row r="167" spans="1:8" ht="12.65" customHeight="1">
      <c r="A167" s="47" t="s">
        <v>113</v>
      </c>
      <c r="B167" s="44" t="s">
        <v>13</v>
      </c>
      <c r="C167" s="48">
        <v>23.5</v>
      </c>
      <c r="D167" s="49">
        <v>1</v>
      </c>
      <c r="E167" s="49"/>
      <c r="F167" s="53" t="s">
        <v>137</v>
      </c>
      <c r="G167" s="50">
        <f>C167*D167*$C$6*4</f>
        <v>0</v>
      </c>
      <c r="H167" s="51">
        <f>G167*12</f>
        <v>0</v>
      </c>
    </row>
    <row r="168" spans="1:8" ht="12.65" customHeight="1">
      <c r="A168" s="47" t="s">
        <v>114</v>
      </c>
      <c r="B168" s="44" t="s">
        <v>17</v>
      </c>
      <c r="C168" s="48">
        <v>8.1</v>
      </c>
      <c r="D168" s="49">
        <v>1</v>
      </c>
      <c r="E168" s="49"/>
      <c r="F168" s="53" t="s">
        <v>137</v>
      </c>
      <c r="G168" s="50">
        <f>C168*D168*$C$9*4</f>
        <v>0</v>
      </c>
      <c r="H168" s="51">
        <f t="shared" ref="H168:H170" si="17">G168*12</f>
        <v>0</v>
      </c>
    </row>
    <row r="169" spans="1:8" ht="12.65" customHeight="1">
      <c r="A169" s="47" t="s">
        <v>115</v>
      </c>
      <c r="B169" s="44" t="s">
        <v>47</v>
      </c>
      <c r="C169" s="48">
        <v>987.5</v>
      </c>
      <c r="D169" s="49">
        <v>2</v>
      </c>
      <c r="E169" s="49"/>
      <c r="F169" s="53" t="s">
        <v>137</v>
      </c>
      <c r="G169" s="50">
        <f>C169*D169*$C$17*4</f>
        <v>0</v>
      </c>
      <c r="H169" s="51">
        <f t="shared" si="17"/>
        <v>0</v>
      </c>
    </row>
    <row r="170" spans="1:8" ht="12.65" customHeight="1">
      <c r="A170" s="47" t="s">
        <v>373</v>
      </c>
      <c r="B170" s="44" t="s">
        <v>19</v>
      </c>
      <c r="C170" s="48">
        <v>105.2</v>
      </c>
      <c r="D170" s="49">
        <v>1</v>
      </c>
      <c r="E170" s="49"/>
      <c r="F170" s="53" t="s">
        <v>137</v>
      </c>
      <c r="G170" s="50">
        <f>C170*D170*$C$10*4</f>
        <v>0</v>
      </c>
      <c r="H170" s="51">
        <f t="shared" si="17"/>
        <v>0</v>
      </c>
    </row>
    <row r="171" spans="1:8" ht="12.65" customHeight="1">
      <c r="A171" s="10" t="s">
        <v>116</v>
      </c>
      <c r="B171" s="26" t="s">
        <v>148</v>
      </c>
      <c r="C171" s="4">
        <f>SUM(C172:C173)</f>
        <v>269.7</v>
      </c>
      <c r="D171" s="4"/>
      <c r="E171" s="4"/>
      <c r="F171" s="4"/>
      <c r="G171" s="22">
        <f>SUM(G172:G173)</f>
        <v>0</v>
      </c>
      <c r="H171" s="11">
        <f>SUM(H172:H173)</f>
        <v>0</v>
      </c>
    </row>
    <row r="172" spans="1:8" ht="12.65" customHeight="1">
      <c r="A172" s="47" t="s">
        <v>118</v>
      </c>
      <c r="B172" s="44" t="s">
        <v>17</v>
      </c>
      <c r="C172" s="48">
        <v>3.7</v>
      </c>
      <c r="D172" s="49">
        <v>1</v>
      </c>
      <c r="E172" s="49"/>
      <c r="F172" s="53" t="s">
        <v>137</v>
      </c>
      <c r="G172" s="50">
        <f>C172*D172*$C$9*4</f>
        <v>0</v>
      </c>
      <c r="H172" s="51">
        <f>G172*12</f>
        <v>0</v>
      </c>
    </row>
    <row r="173" spans="1:8" ht="12.65" customHeight="1">
      <c r="A173" s="47" t="s">
        <v>219</v>
      </c>
      <c r="B173" s="44" t="s">
        <v>47</v>
      </c>
      <c r="C173" s="48">
        <v>266</v>
      </c>
      <c r="D173" s="49">
        <v>1</v>
      </c>
      <c r="E173" s="49"/>
      <c r="F173" s="53" t="s">
        <v>137</v>
      </c>
      <c r="G173" s="50">
        <f>C173*D173*$C$17*4</f>
        <v>0</v>
      </c>
      <c r="H173" s="51">
        <f>G173*12</f>
        <v>0</v>
      </c>
    </row>
    <row r="174" spans="1:8" ht="12.65" customHeight="1">
      <c r="A174" s="10" t="s">
        <v>119</v>
      </c>
      <c r="B174" s="30" t="s">
        <v>255</v>
      </c>
      <c r="C174" s="31">
        <f>SUM(C175:C179)</f>
        <v>270</v>
      </c>
      <c r="D174" s="31"/>
      <c r="E174" s="31"/>
      <c r="F174" s="31"/>
      <c r="G174" s="22">
        <f>SUM(G175:G179)</f>
        <v>0</v>
      </c>
      <c r="H174" s="11">
        <f>SUM(H175:H179)</f>
        <v>0</v>
      </c>
    </row>
    <row r="175" spans="1:8" ht="12.65" customHeight="1">
      <c r="A175" s="47" t="s">
        <v>121</v>
      </c>
      <c r="B175" s="44" t="s">
        <v>13</v>
      </c>
      <c r="C175" s="48">
        <v>12</v>
      </c>
      <c r="D175" s="49"/>
      <c r="E175" s="49">
        <v>1</v>
      </c>
      <c r="F175" s="53" t="s">
        <v>153</v>
      </c>
      <c r="G175" s="50">
        <f>C175*E175*$C$6</f>
        <v>0</v>
      </c>
      <c r="H175" s="51">
        <f>G175*12</f>
        <v>0</v>
      </c>
    </row>
    <row r="176" spans="1:8" ht="12.65" customHeight="1">
      <c r="A176" s="47" t="s">
        <v>122</v>
      </c>
      <c r="B176" s="44" t="s">
        <v>15</v>
      </c>
      <c r="C176" s="48">
        <v>10</v>
      </c>
      <c r="D176" s="49"/>
      <c r="E176" s="49">
        <v>1</v>
      </c>
      <c r="F176" s="53" t="s">
        <v>153</v>
      </c>
      <c r="G176" s="50">
        <f>C176*E176*$C$8</f>
        <v>0</v>
      </c>
      <c r="H176" s="51">
        <f t="shared" ref="H176:H179" si="18">G176*12</f>
        <v>0</v>
      </c>
    </row>
    <row r="177" spans="1:8" ht="12.65" customHeight="1">
      <c r="A177" s="47" t="s">
        <v>374</v>
      </c>
      <c r="B177" s="44" t="s">
        <v>17</v>
      </c>
      <c r="C177" s="48">
        <v>3</v>
      </c>
      <c r="D177" s="49"/>
      <c r="E177" s="49">
        <v>1</v>
      </c>
      <c r="F177" s="53" t="s">
        <v>153</v>
      </c>
      <c r="G177" s="50">
        <f>C177*E177*$C$9</f>
        <v>0</v>
      </c>
      <c r="H177" s="51">
        <f t="shared" si="18"/>
        <v>0</v>
      </c>
    </row>
    <row r="178" spans="1:8" ht="12.65" customHeight="1">
      <c r="A178" s="47" t="s">
        <v>375</v>
      </c>
      <c r="B178" s="44" t="s">
        <v>355</v>
      </c>
      <c r="C178" s="48">
        <v>85</v>
      </c>
      <c r="D178" s="49"/>
      <c r="E178" s="49">
        <v>1</v>
      </c>
      <c r="F178" s="53" t="s">
        <v>153</v>
      </c>
      <c r="G178" s="50">
        <f>C178*E178*$C$11</f>
        <v>0</v>
      </c>
      <c r="H178" s="51">
        <f t="shared" si="18"/>
        <v>0</v>
      </c>
    </row>
    <row r="179" spans="1:8" ht="12.65" customHeight="1">
      <c r="A179" s="47" t="s">
        <v>376</v>
      </c>
      <c r="B179" s="44" t="s">
        <v>47</v>
      </c>
      <c r="C179" s="48">
        <v>160</v>
      </c>
      <c r="D179" s="49"/>
      <c r="E179" s="49">
        <v>1</v>
      </c>
      <c r="F179" s="53" t="s">
        <v>153</v>
      </c>
      <c r="G179" s="50">
        <f>C179*E179*$C$17</f>
        <v>0</v>
      </c>
      <c r="H179" s="51">
        <f t="shared" si="18"/>
        <v>0</v>
      </c>
    </row>
    <row r="180" spans="1:8" ht="12.65" customHeight="1">
      <c r="A180" s="10" t="s">
        <v>127</v>
      </c>
      <c r="B180" s="26" t="s">
        <v>228</v>
      </c>
      <c r="C180" s="4">
        <f>SUM(C181:C184)</f>
        <v>73.5</v>
      </c>
      <c r="D180" s="4"/>
      <c r="E180" s="4"/>
      <c r="F180" s="4"/>
      <c r="G180" s="22">
        <f>SUM(G181:G184)</f>
        <v>0</v>
      </c>
      <c r="H180" s="11">
        <f>SUM(H181:H184)</f>
        <v>0</v>
      </c>
    </row>
    <row r="181" spans="1:8" ht="12.65" customHeight="1">
      <c r="A181" s="47" t="s">
        <v>129</v>
      </c>
      <c r="B181" s="44" t="s">
        <v>13</v>
      </c>
      <c r="C181" s="48">
        <v>30</v>
      </c>
      <c r="D181" s="49">
        <v>2</v>
      </c>
      <c r="E181" s="49"/>
      <c r="F181" s="49" t="s">
        <v>157</v>
      </c>
      <c r="G181" s="50">
        <f>C181*D181*$C$6*4</f>
        <v>0</v>
      </c>
      <c r="H181" s="51">
        <f>G181*12</f>
        <v>0</v>
      </c>
    </row>
    <row r="182" spans="1:8" ht="12.65" customHeight="1">
      <c r="A182" s="47" t="s">
        <v>130</v>
      </c>
      <c r="B182" s="44" t="s">
        <v>15</v>
      </c>
      <c r="C182" s="48">
        <v>7</v>
      </c>
      <c r="D182" s="49">
        <v>2</v>
      </c>
      <c r="E182" s="49"/>
      <c r="F182" s="49" t="s">
        <v>157</v>
      </c>
      <c r="G182" s="50">
        <f>C182*D182*$C$8*4</f>
        <v>0</v>
      </c>
      <c r="H182" s="51">
        <f t="shared" ref="H182:H184" si="19">G182*12</f>
        <v>0</v>
      </c>
    </row>
    <row r="183" spans="1:8" ht="12.65" customHeight="1">
      <c r="A183" s="47" t="s">
        <v>273</v>
      </c>
      <c r="B183" s="44" t="s">
        <v>17</v>
      </c>
      <c r="C183" s="48">
        <v>12.5</v>
      </c>
      <c r="D183" s="49">
        <v>2</v>
      </c>
      <c r="E183" s="49"/>
      <c r="F183" s="49" t="s">
        <v>157</v>
      </c>
      <c r="G183" s="50">
        <f>C183*D183*$C$9*4</f>
        <v>0</v>
      </c>
      <c r="H183" s="51">
        <f t="shared" si="19"/>
        <v>0</v>
      </c>
    </row>
    <row r="184" spans="1:8" ht="12.65" customHeight="1">
      <c r="A184" s="47" t="s">
        <v>274</v>
      </c>
      <c r="B184" s="44" t="s">
        <v>19</v>
      </c>
      <c r="C184" s="48">
        <v>24</v>
      </c>
      <c r="D184" s="49">
        <v>2</v>
      </c>
      <c r="E184" s="49"/>
      <c r="F184" s="49" t="s">
        <v>157</v>
      </c>
      <c r="G184" s="50">
        <f>C184*D184*$C$10*4</f>
        <v>0</v>
      </c>
      <c r="H184" s="51">
        <f t="shared" si="19"/>
        <v>0</v>
      </c>
    </row>
    <row r="185" spans="1:8" ht="12.65" customHeight="1">
      <c r="A185" s="10" t="s">
        <v>131</v>
      </c>
      <c r="B185" s="30" t="s">
        <v>161</v>
      </c>
      <c r="C185" s="31">
        <f>SUM(C186:C190)</f>
        <v>799</v>
      </c>
      <c r="D185" s="31"/>
      <c r="E185" s="31"/>
      <c r="F185" s="31"/>
      <c r="G185" s="32">
        <f>SUM(G186:G190)</f>
        <v>0</v>
      </c>
      <c r="H185" s="33">
        <f>SUM(H186:H190)</f>
        <v>0</v>
      </c>
    </row>
    <row r="186" spans="1:8" ht="12.65" customHeight="1">
      <c r="A186" s="47" t="s">
        <v>133</v>
      </c>
      <c r="B186" s="44" t="s">
        <v>13</v>
      </c>
      <c r="C186" s="48">
        <v>87.9</v>
      </c>
      <c r="D186" s="49">
        <v>3</v>
      </c>
      <c r="E186" s="49"/>
      <c r="F186" s="49" t="s">
        <v>163</v>
      </c>
      <c r="G186" s="50">
        <f>C186*D186*$C$6*4</f>
        <v>0</v>
      </c>
      <c r="H186" s="51">
        <f>G186*12</f>
        <v>0</v>
      </c>
    </row>
    <row r="187" spans="1:8" ht="12.65" customHeight="1">
      <c r="A187" s="47" t="s">
        <v>134</v>
      </c>
      <c r="B187" s="44" t="s">
        <v>15</v>
      </c>
      <c r="C187" s="48">
        <v>145.80000000000001</v>
      </c>
      <c r="D187" s="49">
        <v>5</v>
      </c>
      <c r="E187" s="49"/>
      <c r="F187" s="49" t="s">
        <v>163</v>
      </c>
      <c r="G187" s="50">
        <f>C187*D187*$C$8*4</f>
        <v>0</v>
      </c>
      <c r="H187" s="51">
        <f t="shared" ref="H187:H190" si="20">G187*12</f>
        <v>0</v>
      </c>
    </row>
    <row r="188" spans="1:8" ht="12.65" customHeight="1">
      <c r="A188" s="47" t="s">
        <v>220</v>
      </c>
      <c r="B188" s="44" t="s">
        <v>17</v>
      </c>
      <c r="C188" s="48">
        <v>247.7</v>
      </c>
      <c r="D188" s="49">
        <v>5</v>
      </c>
      <c r="E188" s="49"/>
      <c r="F188" s="49" t="s">
        <v>163</v>
      </c>
      <c r="G188" s="50">
        <f>C188*D188*$C$9*4</f>
        <v>0</v>
      </c>
      <c r="H188" s="51">
        <f t="shared" si="20"/>
        <v>0</v>
      </c>
    </row>
    <row r="189" spans="1:8" ht="12.65" customHeight="1">
      <c r="A189" s="47" t="s">
        <v>221</v>
      </c>
      <c r="B189" s="44" t="s">
        <v>356</v>
      </c>
      <c r="C189" s="48">
        <v>137</v>
      </c>
      <c r="D189" s="49">
        <v>3</v>
      </c>
      <c r="E189" s="49"/>
      <c r="F189" s="49" t="s">
        <v>163</v>
      </c>
      <c r="G189" s="50">
        <f>C189*D189*$C$17*4</f>
        <v>0</v>
      </c>
      <c r="H189" s="51">
        <f t="shared" si="20"/>
        <v>0</v>
      </c>
    </row>
    <row r="190" spans="1:8" ht="12.65" customHeight="1">
      <c r="A190" s="47" t="s">
        <v>377</v>
      </c>
      <c r="B190" s="44" t="s">
        <v>19</v>
      </c>
      <c r="C190" s="48">
        <v>180.6</v>
      </c>
      <c r="D190" s="49">
        <v>5</v>
      </c>
      <c r="E190" s="49"/>
      <c r="F190" s="49" t="s">
        <v>163</v>
      </c>
      <c r="G190" s="50">
        <f>C190*D190*$C$10*4</f>
        <v>0</v>
      </c>
      <c r="H190" s="51">
        <f t="shared" si="20"/>
        <v>0</v>
      </c>
    </row>
    <row r="191" spans="1:8" ht="12.65" customHeight="1">
      <c r="A191" s="10" t="s">
        <v>135</v>
      </c>
      <c r="B191" s="26" t="s">
        <v>167</v>
      </c>
      <c r="C191" s="31">
        <f>SUM(C192:C196)</f>
        <v>851.36</v>
      </c>
      <c r="D191" s="4"/>
      <c r="E191" s="4"/>
      <c r="F191" s="4"/>
      <c r="G191" s="22">
        <f>SUM(G192:G196)</f>
        <v>0</v>
      </c>
      <c r="H191" s="11">
        <f>SUM(H192:H196)</f>
        <v>0</v>
      </c>
    </row>
    <row r="192" spans="1:8" ht="12.65" customHeight="1">
      <c r="A192" s="47" t="s">
        <v>136</v>
      </c>
      <c r="B192" s="44" t="s">
        <v>13</v>
      </c>
      <c r="C192" s="48">
        <v>330.35</v>
      </c>
      <c r="D192" s="49">
        <v>3</v>
      </c>
      <c r="E192" s="49"/>
      <c r="F192" s="53" t="s">
        <v>168</v>
      </c>
      <c r="G192" s="50">
        <f>C192*D192*$C$6*4</f>
        <v>0</v>
      </c>
      <c r="H192" s="51">
        <f>G192*12</f>
        <v>0</v>
      </c>
    </row>
    <row r="193" spans="1:8" ht="12.65" customHeight="1">
      <c r="A193" s="47" t="s">
        <v>138</v>
      </c>
      <c r="B193" s="44" t="s">
        <v>15</v>
      </c>
      <c r="C193" s="48">
        <v>63.38</v>
      </c>
      <c r="D193" s="49">
        <v>5</v>
      </c>
      <c r="E193" s="49"/>
      <c r="F193" s="53" t="s">
        <v>168</v>
      </c>
      <c r="G193" s="50">
        <f>C193*D193*$C$8*4</f>
        <v>0</v>
      </c>
      <c r="H193" s="51">
        <f t="shared" ref="H193:H196" si="21">G193*12</f>
        <v>0</v>
      </c>
    </row>
    <row r="194" spans="1:8" ht="12.65" customHeight="1">
      <c r="A194" s="47" t="s">
        <v>139</v>
      </c>
      <c r="B194" s="44" t="s">
        <v>17</v>
      </c>
      <c r="C194" s="48">
        <v>14.9</v>
      </c>
      <c r="D194" s="49">
        <v>5</v>
      </c>
      <c r="E194" s="49"/>
      <c r="F194" s="53" t="s">
        <v>168</v>
      </c>
      <c r="G194" s="50">
        <f>C194*D194*$C$9*4</f>
        <v>0</v>
      </c>
      <c r="H194" s="51">
        <f t="shared" si="21"/>
        <v>0</v>
      </c>
    </row>
    <row r="195" spans="1:8" ht="12.65" customHeight="1">
      <c r="A195" s="47" t="s">
        <v>275</v>
      </c>
      <c r="B195" s="44" t="s">
        <v>357</v>
      </c>
      <c r="C195" s="48">
        <v>38.44</v>
      </c>
      <c r="D195" s="49">
        <v>1</v>
      </c>
      <c r="E195" s="49"/>
      <c r="F195" s="53" t="s">
        <v>168</v>
      </c>
      <c r="G195" s="50">
        <f>C195*D195*$C$7*4</f>
        <v>0</v>
      </c>
      <c r="H195" s="51">
        <f t="shared" si="21"/>
        <v>0</v>
      </c>
    </row>
    <row r="196" spans="1:8" ht="12.65" customHeight="1">
      <c r="A196" s="47" t="s">
        <v>378</v>
      </c>
      <c r="B196" s="44" t="s">
        <v>19</v>
      </c>
      <c r="C196" s="48">
        <v>404.29</v>
      </c>
      <c r="D196" s="49">
        <v>5</v>
      </c>
      <c r="E196" s="49"/>
      <c r="F196" s="53" t="s">
        <v>168</v>
      </c>
      <c r="G196" s="50">
        <f>C196*D196*$C$10*4</f>
        <v>0</v>
      </c>
      <c r="H196" s="51">
        <f t="shared" si="21"/>
        <v>0</v>
      </c>
    </row>
    <row r="197" spans="1:8" ht="12.65" customHeight="1">
      <c r="A197" s="10" t="s">
        <v>140</v>
      </c>
      <c r="B197" s="26" t="s">
        <v>170</v>
      </c>
      <c r="C197" s="4">
        <f>SUM(C198:C200)</f>
        <v>58</v>
      </c>
      <c r="D197" s="4"/>
      <c r="E197" s="4"/>
      <c r="F197" s="4"/>
      <c r="G197" s="22">
        <f>SUM(G198:G200)</f>
        <v>0</v>
      </c>
      <c r="H197" s="11">
        <f>SUM(H198:H200)</f>
        <v>0</v>
      </c>
    </row>
    <row r="198" spans="1:8" ht="12.65" customHeight="1">
      <c r="A198" s="47" t="s">
        <v>141</v>
      </c>
      <c r="B198" s="44" t="s">
        <v>15</v>
      </c>
      <c r="C198" s="48">
        <v>36</v>
      </c>
      <c r="D198" s="49">
        <v>5</v>
      </c>
      <c r="E198" s="49"/>
      <c r="F198" s="53" t="s">
        <v>40</v>
      </c>
      <c r="G198" s="50">
        <f>C198*D198*$C$8*4</f>
        <v>0</v>
      </c>
      <c r="H198" s="51">
        <f>G198*12</f>
        <v>0</v>
      </c>
    </row>
    <row r="199" spans="1:8" ht="12.65" customHeight="1">
      <c r="A199" s="47" t="s">
        <v>142</v>
      </c>
      <c r="B199" s="44" t="s">
        <v>17</v>
      </c>
      <c r="C199" s="48">
        <v>5</v>
      </c>
      <c r="D199" s="49">
        <v>5</v>
      </c>
      <c r="E199" s="49"/>
      <c r="F199" s="53" t="s">
        <v>40</v>
      </c>
      <c r="G199" s="50">
        <f>C199*D199*$C$9*4</f>
        <v>0</v>
      </c>
      <c r="H199" s="51">
        <f t="shared" ref="H199:H200" si="22">G199*12</f>
        <v>0</v>
      </c>
    </row>
    <row r="200" spans="1:8" ht="12.65" customHeight="1">
      <c r="A200" s="47" t="s">
        <v>143</v>
      </c>
      <c r="B200" s="44" t="s">
        <v>19</v>
      </c>
      <c r="C200" s="48">
        <v>17</v>
      </c>
      <c r="D200" s="49">
        <v>5</v>
      </c>
      <c r="E200" s="49"/>
      <c r="F200" s="53" t="s">
        <v>40</v>
      </c>
      <c r="G200" s="50">
        <f>C200*D200*$C$10*4</f>
        <v>0</v>
      </c>
      <c r="H200" s="51">
        <f t="shared" si="22"/>
        <v>0</v>
      </c>
    </row>
    <row r="201" spans="1:8" ht="12.65" customHeight="1">
      <c r="A201" s="10" t="s">
        <v>144</v>
      </c>
      <c r="B201" s="26" t="s">
        <v>172</v>
      </c>
      <c r="C201" s="4">
        <f>SUM(C202:C203)</f>
        <v>18</v>
      </c>
      <c r="D201" s="4"/>
      <c r="E201" s="4"/>
      <c r="F201" s="4"/>
      <c r="G201" s="22">
        <f>SUM(G202:G203)</f>
        <v>0</v>
      </c>
      <c r="H201" s="11">
        <f>SUM(H202:H203)</f>
        <v>0</v>
      </c>
    </row>
    <row r="202" spans="1:8" ht="12.65" customHeight="1">
      <c r="A202" s="47" t="s">
        <v>145</v>
      </c>
      <c r="B202" s="44" t="s">
        <v>13</v>
      </c>
      <c r="C202" s="48">
        <v>16</v>
      </c>
      <c r="D202" s="49">
        <v>1</v>
      </c>
      <c r="E202" s="49"/>
      <c r="F202" s="53" t="s">
        <v>40</v>
      </c>
      <c r="G202" s="50">
        <f>C202*D202*$C$6*4</f>
        <v>0</v>
      </c>
      <c r="H202" s="51">
        <f>G202*12</f>
        <v>0</v>
      </c>
    </row>
    <row r="203" spans="1:8" ht="12.65" customHeight="1">
      <c r="A203" s="47" t="s">
        <v>146</v>
      </c>
      <c r="B203" s="44" t="s">
        <v>17</v>
      </c>
      <c r="C203" s="48">
        <v>2</v>
      </c>
      <c r="D203" s="49">
        <v>1</v>
      </c>
      <c r="E203" s="49"/>
      <c r="F203" s="53" t="s">
        <v>40</v>
      </c>
      <c r="G203" s="50">
        <f>C203*D203*$C$9*4</f>
        <v>0</v>
      </c>
      <c r="H203" s="51">
        <f>G203*12</f>
        <v>0</v>
      </c>
    </row>
    <row r="204" spans="1:8" ht="12.65" customHeight="1">
      <c r="A204" s="10" t="s">
        <v>147</v>
      </c>
      <c r="B204" s="26" t="s">
        <v>175</v>
      </c>
      <c r="C204" s="4">
        <f>SUM(C205:C209)</f>
        <v>192</v>
      </c>
      <c r="D204" s="4"/>
      <c r="E204" s="4"/>
      <c r="F204" s="4"/>
      <c r="G204" s="22">
        <f>SUM(G205:G209)</f>
        <v>0</v>
      </c>
      <c r="H204" s="11">
        <f>SUM(H205:H209)</f>
        <v>0</v>
      </c>
    </row>
    <row r="205" spans="1:8" ht="12.65" customHeight="1">
      <c r="A205" s="47" t="s">
        <v>149</v>
      </c>
      <c r="B205" s="44" t="s">
        <v>13</v>
      </c>
      <c r="C205" s="61">
        <v>0</v>
      </c>
      <c r="D205" s="64">
        <v>0</v>
      </c>
      <c r="E205" s="65"/>
      <c r="F205" s="53" t="s">
        <v>40</v>
      </c>
      <c r="G205" s="50">
        <f>C205*D205*$C$6*4</f>
        <v>0</v>
      </c>
      <c r="H205" s="51">
        <f>G205*12</f>
        <v>0</v>
      </c>
    </row>
    <row r="206" spans="1:8" ht="12.65" customHeight="1">
      <c r="A206" s="47" t="s">
        <v>150</v>
      </c>
      <c r="B206" s="44" t="s">
        <v>15</v>
      </c>
      <c r="C206" s="48">
        <v>23</v>
      </c>
      <c r="D206" s="49">
        <v>5</v>
      </c>
      <c r="E206" s="49"/>
      <c r="F206" s="53" t="s">
        <v>40</v>
      </c>
      <c r="G206" s="50">
        <f>C206*D206*$C$8*4</f>
        <v>0</v>
      </c>
      <c r="H206" s="51">
        <f t="shared" ref="H206:H209" si="23">G206*12</f>
        <v>0</v>
      </c>
    </row>
    <row r="207" spans="1:8" ht="12.65" customHeight="1">
      <c r="A207" s="47" t="s">
        <v>379</v>
      </c>
      <c r="B207" s="44" t="s">
        <v>17</v>
      </c>
      <c r="C207" s="48">
        <v>9</v>
      </c>
      <c r="D207" s="49">
        <v>5</v>
      </c>
      <c r="E207" s="49"/>
      <c r="F207" s="53" t="s">
        <v>40</v>
      </c>
      <c r="G207" s="50">
        <f>C207*D207*$C$9*4</f>
        <v>0</v>
      </c>
      <c r="H207" s="51">
        <f t="shared" si="23"/>
        <v>0</v>
      </c>
    </row>
    <row r="208" spans="1:8" ht="12.65" customHeight="1">
      <c r="A208" s="47" t="s">
        <v>380</v>
      </c>
      <c r="B208" s="44" t="s">
        <v>47</v>
      </c>
      <c r="C208" s="48">
        <v>44</v>
      </c>
      <c r="D208" s="49">
        <v>3</v>
      </c>
      <c r="E208" s="49"/>
      <c r="F208" s="53" t="s">
        <v>40</v>
      </c>
      <c r="G208" s="50">
        <f>C208*D208*$C$17*4</f>
        <v>0</v>
      </c>
      <c r="H208" s="51">
        <f t="shared" si="23"/>
        <v>0</v>
      </c>
    </row>
    <row r="209" spans="1:8" ht="12.65" customHeight="1">
      <c r="A209" s="47" t="s">
        <v>381</v>
      </c>
      <c r="B209" s="44" t="s">
        <v>19</v>
      </c>
      <c r="C209" s="48">
        <v>116</v>
      </c>
      <c r="D209" s="49">
        <v>5</v>
      </c>
      <c r="E209" s="49"/>
      <c r="F209" s="53" t="s">
        <v>40</v>
      </c>
      <c r="G209" s="50">
        <f>C209*D209*$C$10*4</f>
        <v>0</v>
      </c>
      <c r="H209" s="51">
        <f t="shared" si="23"/>
        <v>0</v>
      </c>
    </row>
    <row r="210" spans="1:8" ht="12.65" customHeight="1">
      <c r="A210" s="10" t="s">
        <v>151</v>
      </c>
      <c r="B210" s="26" t="s">
        <v>180</v>
      </c>
      <c r="C210" s="4">
        <f>SUM(C211:C214)</f>
        <v>167</v>
      </c>
      <c r="D210" s="4"/>
      <c r="E210" s="4"/>
      <c r="F210" s="4"/>
      <c r="G210" s="22">
        <f>SUM(G211:G214)</f>
        <v>0</v>
      </c>
      <c r="H210" s="11">
        <f>SUM(H211:H214)</f>
        <v>0</v>
      </c>
    </row>
    <row r="211" spans="1:8" ht="12.65" customHeight="1">
      <c r="A211" s="47" t="s">
        <v>152</v>
      </c>
      <c r="B211" s="44" t="s">
        <v>15</v>
      </c>
      <c r="C211" s="48">
        <v>15</v>
      </c>
      <c r="D211" s="49">
        <v>5</v>
      </c>
      <c r="E211" s="49"/>
      <c r="F211" s="53" t="s">
        <v>62</v>
      </c>
      <c r="G211" s="50">
        <f>C211*D211*$C$8*4</f>
        <v>0</v>
      </c>
      <c r="H211" s="51">
        <f>G211*12</f>
        <v>0</v>
      </c>
    </row>
    <row r="212" spans="1:8" ht="12.65" customHeight="1">
      <c r="A212" s="47" t="s">
        <v>154</v>
      </c>
      <c r="B212" s="44" t="s">
        <v>17</v>
      </c>
      <c r="C212" s="48">
        <v>47</v>
      </c>
      <c r="D212" s="49">
        <v>5</v>
      </c>
      <c r="E212" s="49"/>
      <c r="F212" s="53" t="s">
        <v>62</v>
      </c>
      <c r="G212" s="50">
        <f>C212*D212*$C$9*4</f>
        <v>0</v>
      </c>
      <c r="H212" s="51">
        <f>G212*12</f>
        <v>0</v>
      </c>
    </row>
    <row r="213" spans="1:8" ht="12.65" customHeight="1">
      <c r="A213" s="47" t="s">
        <v>276</v>
      </c>
      <c r="B213" s="44" t="s">
        <v>47</v>
      </c>
      <c r="C213" s="48">
        <v>46</v>
      </c>
      <c r="D213" s="49">
        <v>3</v>
      </c>
      <c r="E213" s="49"/>
      <c r="F213" s="53" t="s">
        <v>62</v>
      </c>
      <c r="G213" s="50">
        <f>C213*D213*$C$17*4</f>
        <v>0</v>
      </c>
      <c r="H213" s="51">
        <f>G213*12</f>
        <v>0</v>
      </c>
    </row>
    <row r="214" spans="1:8" ht="12.65" customHeight="1">
      <c r="A214" s="47" t="s">
        <v>277</v>
      </c>
      <c r="B214" s="44" t="s">
        <v>19</v>
      </c>
      <c r="C214" s="48">
        <v>59</v>
      </c>
      <c r="D214" s="49">
        <v>5</v>
      </c>
      <c r="E214" s="49"/>
      <c r="F214" s="53" t="s">
        <v>62</v>
      </c>
      <c r="G214" s="50">
        <f>C214*D214*$C$10*4</f>
        <v>0</v>
      </c>
      <c r="H214" s="51">
        <f>G214*12</f>
        <v>0</v>
      </c>
    </row>
    <row r="215" spans="1:8" ht="12.65" customHeight="1">
      <c r="A215" s="10" t="s">
        <v>155</v>
      </c>
      <c r="B215" s="26" t="s">
        <v>184</v>
      </c>
      <c r="C215" s="4">
        <f>SUM(C216:C218)</f>
        <v>43</v>
      </c>
      <c r="D215" s="4"/>
      <c r="E215" s="4"/>
      <c r="F215" s="4"/>
      <c r="G215" s="22">
        <f>SUM(G216:G218)</f>
        <v>0</v>
      </c>
      <c r="H215" s="11">
        <f>SUM(H216:H218)</f>
        <v>0</v>
      </c>
    </row>
    <row r="216" spans="1:8" ht="12.65" customHeight="1">
      <c r="A216" s="47" t="s">
        <v>156</v>
      </c>
      <c r="B216" s="44" t="s">
        <v>15</v>
      </c>
      <c r="C216" s="48">
        <v>30</v>
      </c>
      <c r="D216" s="49">
        <v>5</v>
      </c>
      <c r="E216" s="49"/>
      <c r="F216" s="53" t="s">
        <v>40</v>
      </c>
      <c r="G216" s="50">
        <f>C216*D216*$C$8*4</f>
        <v>0</v>
      </c>
      <c r="H216" s="51">
        <f>G216*12</f>
        <v>0</v>
      </c>
    </row>
    <row r="217" spans="1:8" ht="12.65" customHeight="1">
      <c r="A217" s="47" t="s">
        <v>158</v>
      </c>
      <c r="B217" s="44" t="s">
        <v>17</v>
      </c>
      <c r="C217" s="48">
        <v>8</v>
      </c>
      <c r="D217" s="49">
        <v>5</v>
      </c>
      <c r="E217" s="49"/>
      <c r="F217" s="53" t="s">
        <v>40</v>
      </c>
      <c r="G217" s="50">
        <f>C217*D217*$C$9*4</f>
        <v>0</v>
      </c>
      <c r="H217" s="51">
        <f t="shared" ref="H217:H218" si="24">G217*12</f>
        <v>0</v>
      </c>
    </row>
    <row r="218" spans="1:8" ht="12.65" customHeight="1">
      <c r="A218" s="47" t="s">
        <v>159</v>
      </c>
      <c r="B218" s="44" t="s">
        <v>19</v>
      </c>
      <c r="C218" s="48">
        <v>5</v>
      </c>
      <c r="D218" s="49">
        <v>5</v>
      </c>
      <c r="E218" s="49"/>
      <c r="F218" s="53" t="s">
        <v>40</v>
      </c>
      <c r="G218" s="50">
        <f>C218*D218*$C$10*4</f>
        <v>0</v>
      </c>
      <c r="H218" s="51">
        <f t="shared" si="24"/>
        <v>0</v>
      </c>
    </row>
    <row r="219" spans="1:8" ht="12.65" customHeight="1">
      <c r="A219" s="10" t="s">
        <v>160</v>
      </c>
      <c r="B219" s="26" t="s">
        <v>188</v>
      </c>
      <c r="C219" s="4">
        <f>SUM(C220:C223)</f>
        <v>317</v>
      </c>
      <c r="D219" s="4"/>
      <c r="E219" s="4"/>
      <c r="F219" s="4"/>
      <c r="G219" s="22">
        <f>SUM(G220:G223)</f>
        <v>0</v>
      </c>
      <c r="H219" s="11">
        <f>SUM(H220:H223)</f>
        <v>0</v>
      </c>
    </row>
    <row r="220" spans="1:8" ht="12.65" customHeight="1">
      <c r="A220" s="47" t="s">
        <v>162</v>
      </c>
      <c r="B220" s="44" t="s">
        <v>15</v>
      </c>
      <c r="C220" s="48">
        <v>12</v>
      </c>
      <c r="D220" s="49">
        <v>5</v>
      </c>
      <c r="E220" s="49"/>
      <c r="F220" s="53" t="s">
        <v>40</v>
      </c>
      <c r="G220" s="50">
        <f>C220*D220*$C$8*4</f>
        <v>0</v>
      </c>
      <c r="H220" s="51">
        <f>G220*12</f>
        <v>0</v>
      </c>
    </row>
    <row r="221" spans="1:8" ht="12.65" customHeight="1">
      <c r="A221" s="47" t="s">
        <v>164</v>
      </c>
      <c r="B221" s="44" t="s">
        <v>17</v>
      </c>
      <c r="C221" s="48">
        <v>10</v>
      </c>
      <c r="D221" s="49">
        <v>5</v>
      </c>
      <c r="E221" s="49"/>
      <c r="F221" s="53" t="s">
        <v>40</v>
      </c>
      <c r="G221" s="50">
        <f>C221*D221*$C$9*4</f>
        <v>0</v>
      </c>
      <c r="H221" s="51">
        <f t="shared" ref="H221:H223" si="25">G221*12</f>
        <v>0</v>
      </c>
    </row>
    <row r="222" spans="1:8" ht="12.65" customHeight="1">
      <c r="A222" s="47" t="s">
        <v>165</v>
      </c>
      <c r="B222" s="44" t="s">
        <v>19</v>
      </c>
      <c r="C222" s="48">
        <v>250</v>
      </c>
      <c r="D222" s="49">
        <v>5</v>
      </c>
      <c r="E222" s="49"/>
      <c r="F222" s="53" t="s">
        <v>40</v>
      </c>
      <c r="G222" s="50">
        <f>C222*D222*$C$10*4</f>
        <v>0</v>
      </c>
      <c r="H222" s="51">
        <f t="shared" si="25"/>
        <v>0</v>
      </c>
    </row>
    <row r="223" spans="1:8" ht="12.65" customHeight="1">
      <c r="A223" s="47" t="s">
        <v>382</v>
      </c>
      <c r="B223" s="44" t="s">
        <v>191</v>
      </c>
      <c r="C223" s="48">
        <v>45</v>
      </c>
      <c r="D223" s="49">
        <v>2</v>
      </c>
      <c r="E223" s="49"/>
      <c r="F223" s="53" t="s">
        <v>153</v>
      </c>
      <c r="G223" s="50">
        <f>C223*D223*$C$26*4</f>
        <v>0</v>
      </c>
      <c r="H223" s="51">
        <f t="shared" si="25"/>
        <v>0</v>
      </c>
    </row>
    <row r="224" spans="1:8" ht="12.65" customHeight="1">
      <c r="A224" s="10" t="s">
        <v>166</v>
      </c>
      <c r="B224" s="26" t="s">
        <v>192</v>
      </c>
      <c r="C224" s="4">
        <f>SUM(C225:C228)</f>
        <v>51</v>
      </c>
      <c r="D224" s="4"/>
      <c r="E224" s="4"/>
      <c r="F224" s="4"/>
      <c r="G224" s="22">
        <f>SUM(G225)</f>
        <v>0</v>
      </c>
      <c r="H224" s="11">
        <f>SUM(H225:H228)</f>
        <v>0</v>
      </c>
    </row>
    <row r="225" spans="1:8" ht="12.65" customHeight="1">
      <c r="A225" s="58" t="s">
        <v>386</v>
      </c>
      <c r="B225" s="76" t="s">
        <v>17</v>
      </c>
      <c r="C225" s="55">
        <v>6</v>
      </c>
      <c r="D225" s="55">
        <v>2</v>
      </c>
      <c r="E225" s="55"/>
      <c r="F225" s="55" t="s">
        <v>304</v>
      </c>
      <c r="G225" s="56">
        <f>C225*D225*$C$9*4</f>
        <v>0</v>
      </c>
      <c r="H225" s="51">
        <f>G225*12</f>
        <v>0</v>
      </c>
    </row>
    <row r="226" spans="1:8" ht="12.65" customHeight="1">
      <c r="A226" s="58" t="s">
        <v>383</v>
      </c>
      <c r="B226" s="76" t="s">
        <v>305</v>
      </c>
      <c r="C226" s="55">
        <v>9</v>
      </c>
      <c r="D226" s="55">
        <v>2</v>
      </c>
      <c r="E226" s="55"/>
      <c r="F226" s="55" t="s">
        <v>304</v>
      </c>
      <c r="G226" s="56">
        <f>C226*D226*$C$8*4</f>
        <v>0</v>
      </c>
      <c r="H226" s="51">
        <f>G226*12</f>
        <v>0</v>
      </c>
    </row>
    <row r="227" spans="1:8" ht="12.65" customHeight="1">
      <c r="A227" s="58" t="s">
        <v>384</v>
      </c>
      <c r="B227" s="76" t="s">
        <v>306</v>
      </c>
      <c r="C227" s="55">
        <v>11</v>
      </c>
      <c r="D227" s="55">
        <v>2</v>
      </c>
      <c r="E227" s="55"/>
      <c r="F227" s="55" t="s">
        <v>304</v>
      </c>
      <c r="G227" s="59">
        <f>C227*D227*$C$10*4</f>
        <v>0</v>
      </c>
      <c r="H227" s="51">
        <f>G227*12</f>
        <v>0</v>
      </c>
    </row>
    <row r="228" spans="1:8" ht="12.65" customHeight="1">
      <c r="A228" s="58" t="s">
        <v>385</v>
      </c>
      <c r="B228" s="76" t="s">
        <v>13</v>
      </c>
      <c r="C228" s="55">
        <v>25</v>
      </c>
      <c r="D228" s="55">
        <v>2</v>
      </c>
      <c r="E228" s="55"/>
      <c r="F228" s="55" t="s">
        <v>304</v>
      </c>
      <c r="G228" s="59">
        <f>C228*D228*$C$6*4</f>
        <v>0</v>
      </c>
      <c r="H228" s="51">
        <f>G228*12</f>
        <v>0</v>
      </c>
    </row>
    <row r="229" spans="1:8" ht="12.65" customHeight="1">
      <c r="A229" s="10" t="s">
        <v>169</v>
      </c>
      <c r="B229" s="26" t="s">
        <v>194</v>
      </c>
      <c r="C229" s="4">
        <f>SUM(C230:C233)</f>
        <v>49</v>
      </c>
      <c r="D229" s="4"/>
      <c r="E229" s="4"/>
      <c r="F229" s="4"/>
      <c r="G229" s="22">
        <f>SUM(G230:G233)</f>
        <v>0</v>
      </c>
      <c r="H229" s="11">
        <f>SUM(H230:H233)</f>
        <v>0</v>
      </c>
    </row>
    <row r="230" spans="1:8" ht="12.65" customHeight="1">
      <c r="A230" s="47" t="s">
        <v>387</v>
      </c>
      <c r="B230" s="44" t="s">
        <v>15</v>
      </c>
      <c r="C230" s="48">
        <v>16</v>
      </c>
      <c r="D230" s="49">
        <v>1</v>
      </c>
      <c r="E230" s="49"/>
      <c r="F230" s="53" t="s">
        <v>193</v>
      </c>
      <c r="G230" s="50">
        <f>C230*D230*$C$8*4</f>
        <v>0</v>
      </c>
      <c r="H230" s="51">
        <f>G230*12</f>
        <v>0</v>
      </c>
    </row>
    <row r="231" spans="1:8" ht="12.65" customHeight="1">
      <c r="A231" s="47" t="s">
        <v>388</v>
      </c>
      <c r="B231" s="44" t="s">
        <v>17</v>
      </c>
      <c r="C231" s="48">
        <v>18</v>
      </c>
      <c r="D231" s="49">
        <v>1</v>
      </c>
      <c r="E231" s="49"/>
      <c r="F231" s="53" t="s">
        <v>193</v>
      </c>
      <c r="G231" s="50">
        <f>C231*D231*$C$9*4</f>
        <v>0</v>
      </c>
      <c r="H231" s="51">
        <f t="shared" ref="H231:H233" si="26">G231*12</f>
        <v>0</v>
      </c>
    </row>
    <row r="232" spans="1:8" ht="12.65" customHeight="1">
      <c r="A232" s="47" t="s">
        <v>389</v>
      </c>
      <c r="B232" s="44" t="s">
        <v>355</v>
      </c>
      <c r="C232" s="48">
        <v>11</v>
      </c>
      <c r="D232" s="49">
        <v>1</v>
      </c>
      <c r="E232" s="49"/>
      <c r="F232" s="53" t="s">
        <v>193</v>
      </c>
      <c r="G232" s="50">
        <f>C232*D232*$C$11*4</f>
        <v>0</v>
      </c>
      <c r="H232" s="51">
        <f t="shared" si="26"/>
        <v>0</v>
      </c>
    </row>
    <row r="233" spans="1:8" ht="12.65" customHeight="1">
      <c r="A233" s="47" t="s">
        <v>390</v>
      </c>
      <c r="B233" s="44" t="s">
        <v>19</v>
      </c>
      <c r="C233" s="48">
        <v>4</v>
      </c>
      <c r="D233" s="49">
        <v>1</v>
      </c>
      <c r="E233" s="49"/>
      <c r="F233" s="53" t="s">
        <v>193</v>
      </c>
      <c r="G233" s="50">
        <f>C233*D233*$C$10*4</f>
        <v>0</v>
      </c>
      <c r="H233" s="51">
        <f t="shared" si="26"/>
        <v>0</v>
      </c>
    </row>
    <row r="234" spans="1:8" ht="12.65" customHeight="1">
      <c r="A234" s="10" t="s">
        <v>171</v>
      </c>
      <c r="B234" s="26" t="s">
        <v>195</v>
      </c>
      <c r="C234" s="4">
        <f>SUM(C235:C239)</f>
        <v>813</v>
      </c>
      <c r="D234" s="4"/>
      <c r="E234" s="4"/>
      <c r="F234" s="4"/>
      <c r="G234" s="22">
        <f>SUM(G235:G239)</f>
        <v>0</v>
      </c>
      <c r="H234" s="11">
        <f>SUM(H235:H239)</f>
        <v>0</v>
      </c>
    </row>
    <row r="235" spans="1:8" ht="12.65" customHeight="1">
      <c r="A235" s="47" t="s">
        <v>173</v>
      </c>
      <c r="B235" s="44" t="s">
        <v>13</v>
      </c>
      <c r="C235" s="48">
        <v>20</v>
      </c>
      <c r="D235" s="49">
        <v>3</v>
      </c>
      <c r="E235" s="49"/>
      <c r="F235" s="53" t="s">
        <v>163</v>
      </c>
      <c r="G235" s="50">
        <f>C235*D235*$C$6*4</f>
        <v>0</v>
      </c>
      <c r="H235" s="51">
        <f>G235*12</f>
        <v>0</v>
      </c>
    </row>
    <row r="236" spans="1:8" ht="12.65" customHeight="1">
      <c r="A236" s="47" t="s">
        <v>278</v>
      </c>
      <c r="B236" s="44" t="s">
        <v>15</v>
      </c>
      <c r="C236" s="48">
        <v>50</v>
      </c>
      <c r="D236" s="49">
        <v>5</v>
      </c>
      <c r="E236" s="49"/>
      <c r="F236" s="53" t="s">
        <v>163</v>
      </c>
      <c r="G236" s="50">
        <f>C236*D236*$C$8*4</f>
        <v>0</v>
      </c>
      <c r="H236" s="51">
        <f t="shared" ref="H236:H239" si="27">G236*12</f>
        <v>0</v>
      </c>
    </row>
    <row r="237" spans="1:8" ht="12.65" customHeight="1">
      <c r="A237" s="47" t="s">
        <v>279</v>
      </c>
      <c r="B237" s="44" t="s">
        <v>17</v>
      </c>
      <c r="C237" s="48">
        <v>31</v>
      </c>
      <c r="D237" s="49">
        <v>5</v>
      </c>
      <c r="E237" s="49"/>
      <c r="F237" s="53" t="s">
        <v>163</v>
      </c>
      <c r="G237" s="50">
        <f>C237*D237*$C$9*4</f>
        <v>0</v>
      </c>
      <c r="H237" s="51">
        <f t="shared" si="27"/>
        <v>0</v>
      </c>
    </row>
    <row r="238" spans="1:8" ht="12.65" customHeight="1">
      <c r="A238" s="47" t="s">
        <v>280</v>
      </c>
      <c r="B238" s="44" t="s">
        <v>47</v>
      </c>
      <c r="C238" s="48">
        <v>650</v>
      </c>
      <c r="D238" s="49"/>
      <c r="E238" s="49">
        <v>2</v>
      </c>
      <c r="F238" s="53" t="s">
        <v>163</v>
      </c>
      <c r="G238" s="50">
        <f>C238*E238*$C$17</f>
        <v>0</v>
      </c>
      <c r="H238" s="51">
        <f t="shared" si="27"/>
        <v>0</v>
      </c>
    </row>
    <row r="239" spans="1:8" ht="12.65" customHeight="1">
      <c r="A239" s="47" t="s">
        <v>391</v>
      </c>
      <c r="B239" s="44" t="s">
        <v>19</v>
      </c>
      <c r="C239" s="48">
        <v>62</v>
      </c>
      <c r="D239" s="49">
        <v>5</v>
      </c>
      <c r="E239" s="49"/>
      <c r="F239" s="53" t="s">
        <v>163</v>
      </c>
      <c r="G239" s="50">
        <f>C239*D239*$C$10*4</f>
        <v>0</v>
      </c>
      <c r="H239" s="51">
        <f t="shared" si="27"/>
        <v>0</v>
      </c>
    </row>
    <row r="240" spans="1:8" ht="12.65" customHeight="1">
      <c r="A240" s="10" t="s">
        <v>174</v>
      </c>
      <c r="B240" s="26" t="s">
        <v>196</v>
      </c>
      <c r="C240" s="4">
        <f>SUM(C241:C243)</f>
        <v>70</v>
      </c>
      <c r="D240" s="4"/>
      <c r="E240" s="4"/>
      <c r="F240" s="4"/>
      <c r="G240" s="22">
        <f>SUM(G241:G243)</f>
        <v>0</v>
      </c>
      <c r="H240" s="11">
        <f>SUM(H241:H243)</f>
        <v>0</v>
      </c>
    </row>
    <row r="241" spans="1:8" ht="12.65" customHeight="1">
      <c r="A241" s="47" t="s">
        <v>176</v>
      </c>
      <c r="B241" s="45" t="s">
        <v>13</v>
      </c>
      <c r="C241" s="55">
        <v>15</v>
      </c>
      <c r="D241" s="55">
        <v>3</v>
      </c>
      <c r="E241" s="49"/>
      <c r="F241" s="53" t="s">
        <v>163</v>
      </c>
      <c r="G241" s="50">
        <f>C241*D241*$C$6*4</f>
        <v>0</v>
      </c>
      <c r="H241" s="51">
        <f>G241*12</f>
        <v>0</v>
      </c>
    </row>
    <row r="242" spans="1:8" ht="12.65" customHeight="1">
      <c r="A242" s="47" t="s">
        <v>177</v>
      </c>
      <c r="B242" s="45" t="s">
        <v>17</v>
      </c>
      <c r="C242" s="55">
        <v>5</v>
      </c>
      <c r="D242" s="55">
        <v>5</v>
      </c>
      <c r="E242" s="49"/>
      <c r="F242" s="53" t="s">
        <v>163</v>
      </c>
      <c r="G242" s="50">
        <f>C242*D242*$C$9*4</f>
        <v>0</v>
      </c>
      <c r="H242" s="51">
        <f t="shared" ref="H242:H243" si="28">G242*12</f>
        <v>0</v>
      </c>
    </row>
    <row r="243" spans="1:8" ht="12.65" customHeight="1">
      <c r="A243" s="47" t="s">
        <v>178</v>
      </c>
      <c r="B243" s="45" t="s">
        <v>307</v>
      </c>
      <c r="C243" s="55">
        <v>50</v>
      </c>
      <c r="D243" s="55">
        <v>5</v>
      </c>
      <c r="E243" s="49"/>
      <c r="F243" s="53" t="s">
        <v>163</v>
      </c>
      <c r="G243" s="50">
        <f>C243*D243*$C$10*4</f>
        <v>0</v>
      </c>
      <c r="H243" s="51">
        <f t="shared" si="28"/>
        <v>0</v>
      </c>
    </row>
    <row r="244" spans="1:8" ht="12.65" customHeight="1">
      <c r="A244" s="10" t="s">
        <v>179</v>
      </c>
      <c r="B244" s="26" t="s">
        <v>197</v>
      </c>
      <c r="C244" s="4">
        <f>SUM(C245:C246)</f>
        <v>270</v>
      </c>
      <c r="D244" s="4"/>
      <c r="E244" s="4"/>
      <c r="F244" s="4"/>
      <c r="G244" s="22">
        <f>SUM(G245:G246)</f>
        <v>0</v>
      </c>
      <c r="H244" s="11">
        <f>SUM(H245:H246)</f>
        <v>0</v>
      </c>
    </row>
    <row r="245" spans="1:8" ht="12.65" customHeight="1">
      <c r="A245" s="47" t="s">
        <v>181</v>
      </c>
      <c r="B245" s="44" t="s">
        <v>358</v>
      </c>
      <c r="C245" s="48">
        <v>20</v>
      </c>
      <c r="D245" s="49">
        <v>1</v>
      </c>
      <c r="E245" s="49"/>
      <c r="F245" s="53" t="s">
        <v>153</v>
      </c>
      <c r="G245" s="50">
        <f>C245*D245*$C$6*4</f>
        <v>0</v>
      </c>
      <c r="H245" s="51">
        <f>G245*12</f>
        <v>0</v>
      </c>
    </row>
    <row r="246" spans="1:8" ht="12.65" customHeight="1">
      <c r="A246" s="47" t="s">
        <v>182</v>
      </c>
      <c r="B246" s="44" t="s">
        <v>47</v>
      </c>
      <c r="C246" s="48">
        <v>250</v>
      </c>
      <c r="D246" s="49"/>
      <c r="E246" s="49">
        <v>2</v>
      </c>
      <c r="F246" s="53" t="s">
        <v>153</v>
      </c>
      <c r="G246" s="50">
        <f>C246*E246*$C$6</f>
        <v>0</v>
      </c>
      <c r="H246" s="51">
        <f>G246*12</f>
        <v>0</v>
      </c>
    </row>
    <row r="247" spans="1:8" ht="12.65" customHeight="1">
      <c r="A247" s="15" t="s">
        <v>183</v>
      </c>
      <c r="B247" s="7" t="s">
        <v>227</v>
      </c>
      <c r="C247" s="31">
        <f>SUM(C248:C252)</f>
        <v>493</v>
      </c>
      <c r="D247" s="31"/>
      <c r="E247" s="31"/>
      <c r="F247" s="31"/>
      <c r="G247" s="32">
        <f>SUM(G248:G252)</f>
        <v>0</v>
      </c>
      <c r="H247" s="33">
        <f>SUM(H248:H252)</f>
        <v>0</v>
      </c>
    </row>
    <row r="248" spans="1:8" ht="12.65" customHeight="1">
      <c r="A248" s="60" t="s">
        <v>185</v>
      </c>
      <c r="B248" s="66" t="s">
        <v>13</v>
      </c>
      <c r="C248" s="61">
        <v>73</v>
      </c>
      <c r="D248" s="64">
        <v>2</v>
      </c>
      <c r="E248" s="64"/>
      <c r="F248" s="64" t="s">
        <v>40</v>
      </c>
      <c r="G248" s="50">
        <f>C248*D248*$C$6*4</f>
        <v>0</v>
      </c>
      <c r="H248" s="51">
        <f>G248*12</f>
        <v>0</v>
      </c>
    </row>
    <row r="249" spans="1:8" ht="12.65" customHeight="1">
      <c r="A249" s="60" t="s">
        <v>186</v>
      </c>
      <c r="B249" s="66" t="s">
        <v>15</v>
      </c>
      <c r="C249" s="61">
        <v>33</v>
      </c>
      <c r="D249" s="64">
        <v>2</v>
      </c>
      <c r="E249" s="64"/>
      <c r="F249" s="64" t="s">
        <v>40</v>
      </c>
      <c r="G249" s="50">
        <f>C249*D249*$C$8*4</f>
        <v>0</v>
      </c>
      <c r="H249" s="51">
        <f t="shared" ref="H249:H252" si="29">G249*12</f>
        <v>0</v>
      </c>
    </row>
    <row r="250" spans="1:8" ht="12.65" customHeight="1">
      <c r="A250" s="60" t="s">
        <v>392</v>
      </c>
      <c r="B250" s="66" t="s">
        <v>17</v>
      </c>
      <c r="C250" s="61">
        <v>33</v>
      </c>
      <c r="D250" s="64">
        <v>2</v>
      </c>
      <c r="E250" s="64"/>
      <c r="F250" s="64" t="s">
        <v>40</v>
      </c>
      <c r="G250" s="50">
        <f>C250*D250*$C$9*4</f>
        <v>0</v>
      </c>
      <c r="H250" s="51">
        <f t="shared" si="29"/>
        <v>0</v>
      </c>
    </row>
    <row r="251" spans="1:8" ht="12.65" customHeight="1">
      <c r="A251" s="60" t="s">
        <v>393</v>
      </c>
      <c r="B251" s="66" t="s">
        <v>47</v>
      </c>
      <c r="C251" s="61">
        <v>259</v>
      </c>
      <c r="D251" s="64">
        <v>2</v>
      </c>
      <c r="E251" s="64"/>
      <c r="F251" s="64" t="s">
        <v>40</v>
      </c>
      <c r="G251" s="50">
        <f>C251*D251*$C$17*4</f>
        <v>0</v>
      </c>
      <c r="H251" s="51">
        <f t="shared" si="29"/>
        <v>0</v>
      </c>
    </row>
    <row r="252" spans="1:8" ht="12.65" customHeight="1">
      <c r="A252" s="60" t="s">
        <v>394</v>
      </c>
      <c r="B252" s="66" t="s">
        <v>19</v>
      </c>
      <c r="C252" s="61">
        <v>95</v>
      </c>
      <c r="D252" s="64">
        <v>2</v>
      </c>
      <c r="E252" s="64"/>
      <c r="F252" s="64" t="s">
        <v>40</v>
      </c>
      <c r="G252" s="50">
        <f>C252*D252*$C$10*4</f>
        <v>0</v>
      </c>
      <c r="H252" s="51">
        <f t="shared" si="29"/>
        <v>0</v>
      </c>
    </row>
    <row r="253" spans="1:8" ht="12.65" customHeight="1">
      <c r="A253" s="7" t="s">
        <v>187</v>
      </c>
      <c r="B253" s="7" t="s">
        <v>284</v>
      </c>
      <c r="C253" s="29">
        <f>SUM(C254:C257)</f>
        <v>262</v>
      </c>
      <c r="D253" s="7"/>
      <c r="E253" s="7"/>
      <c r="F253" s="7"/>
      <c r="G253" s="28">
        <f>SUM(G254:G257)</f>
        <v>0</v>
      </c>
      <c r="H253" s="28">
        <f>SUM(H254:H257)</f>
        <v>0</v>
      </c>
    </row>
    <row r="254" spans="1:8" ht="12.65" customHeight="1">
      <c r="A254" s="47" t="s">
        <v>189</v>
      </c>
      <c r="B254" s="46" t="s">
        <v>13</v>
      </c>
      <c r="C254" s="48">
        <v>87</v>
      </c>
      <c r="D254" s="49">
        <v>2</v>
      </c>
      <c r="E254" s="49"/>
      <c r="F254" s="53" t="s">
        <v>285</v>
      </c>
      <c r="G254" s="50">
        <f>C254*D254*$C$6*4</f>
        <v>0</v>
      </c>
      <c r="H254" s="51">
        <f>G254*12</f>
        <v>0</v>
      </c>
    </row>
    <row r="255" spans="1:8" ht="12.65" customHeight="1">
      <c r="A255" s="47" t="s">
        <v>190</v>
      </c>
      <c r="B255" s="67" t="s">
        <v>15</v>
      </c>
      <c r="C255" s="48">
        <v>38</v>
      </c>
      <c r="D255" s="49">
        <v>2</v>
      </c>
      <c r="E255" s="49"/>
      <c r="F255" s="53" t="s">
        <v>286</v>
      </c>
      <c r="G255" s="50">
        <f>C255*D255*$C$8*4</f>
        <v>0</v>
      </c>
      <c r="H255" s="51">
        <f t="shared" ref="H255:H257" si="30">G255*12</f>
        <v>0</v>
      </c>
    </row>
    <row r="256" spans="1:8" ht="12.65" customHeight="1">
      <c r="A256" s="47" t="s">
        <v>281</v>
      </c>
      <c r="B256" s="44" t="s">
        <v>17</v>
      </c>
      <c r="C256" s="48">
        <v>4</v>
      </c>
      <c r="D256" s="49">
        <v>2</v>
      </c>
      <c r="E256" s="49"/>
      <c r="F256" s="53" t="s">
        <v>287</v>
      </c>
      <c r="G256" s="50">
        <f>C256*D256*$C$9*4</f>
        <v>0</v>
      </c>
      <c r="H256" s="51">
        <f t="shared" si="30"/>
        <v>0</v>
      </c>
    </row>
    <row r="257" spans="1:9" ht="12.65" customHeight="1">
      <c r="A257" s="47" t="s">
        <v>282</v>
      </c>
      <c r="B257" s="44" t="s">
        <v>19</v>
      </c>
      <c r="C257" s="68">
        <v>133</v>
      </c>
      <c r="D257" s="49">
        <v>2</v>
      </c>
      <c r="E257" s="69"/>
      <c r="F257" s="53" t="s">
        <v>288</v>
      </c>
      <c r="G257" s="50">
        <f>C257*D257*$C$10*4</f>
        <v>0</v>
      </c>
      <c r="H257" s="51">
        <f t="shared" si="30"/>
        <v>0</v>
      </c>
    </row>
    <row r="258" spans="1:9" ht="35.15" customHeight="1" thickBot="1">
      <c r="A258" s="16" t="s">
        <v>366</v>
      </c>
      <c r="B258" s="17"/>
      <c r="C258" s="20">
        <f>SUM(C32:C257)/2</f>
        <v>57303.73</v>
      </c>
      <c r="D258" s="80"/>
      <c r="E258" s="81"/>
      <c r="F258" s="20"/>
      <c r="G258" s="18">
        <f>SUM(G32:G257)/2</f>
        <v>0</v>
      </c>
      <c r="H258" s="19">
        <f>SUM(H32:H257)/2</f>
        <v>0</v>
      </c>
    </row>
    <row r="259" spans="1:9" ht="12.65" customHeight="1">
      <c r="A259" s="1"/>
      <c r="B259" s="1"/>
      <c r="C259" s="2"/>
      <c r="D259" s="2"/>
      <c r="E259" s="2"/>
      <c r="F259" s="2"/>
      <c r="G259" s="2"/>
      <c r="H259" s="2"/>
      <c r="I259" s="2"/>
    </row>
    <row r="260" spans="1:9">
      <c r="G260" s="2"/>
    </row>
    <row r="261" spans="1:9">
      <c r="G261" s="2"/>
    </row>
  </sheetData>
  <mergeCells count="3">
    <mergeCell ref="A29:I29"/>
    <mergeCell ref="D258:E258"/>
    <mergeCell ref="A1:G1"/>
  </mergeCells>
  <phoneticPr fontId="18" type="noConversion"/>
  <pageMargins left="0.7" right="0.7" top="0.75" bottom="0.75" header="0.3" footer="0.3"/>
  <pageSetup paperSize="9" scale="63" fitToWidth="0" orientation="landscape" r:id="rId1"/>
  <colBreaks count="2" manualBreakCount="2">
    <brk id="8" max="1048575" man="1"/>
    <brk id="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Kosztorys ofertowy</vt:lpstr>
      <vt:lpstr>'Kosztorys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</dc:creator>
  <cp:lastModifiedBy>Kuczkowska Justyna</cp:lastModifiedBy>
  <cp:lastPrinted>2022-04-27T12:55:04Z</cp:lastPrinted>
  <dcterms:created xsi:type="dcterms:W3CDTF">2017-08-06T16:24:44Z</dcterms:created>
  <dcterms:modified xsi:type="dcterms:W3CDTF">2024-03-15T06:21:40Z</dcterms:modified>
</cp:coreProperties>
</file>