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N\NW\NWW\Zespół\Górna Justyna\1 nowe postępowanie na Rental\"/>
    </mc:Choice>
  </mc:AlternateContent>
  <xr:revisionPtr revIDLastSave="0" documentId="8_{D70D0C1C-3D07-4504-9349-D621D6F6E1C8}" xr6:coauthVersionLast="47" xr6:coauthVersionMax="47" xr10:uidLastSave="{00000000-0000-0000-0000-000000000000}"/>
  <bookViews>
    <workbookView xWindow="28680" yWindow="-120" windowWidth="29040" windowHeight="15840" xr2:uid="{9FE78E37-B1F9-4BF6-85D1-97D273AAB52E}"/>
  </bookViews>
  <sheets>
    <sheet name="Kosztorys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K11" i="1"/>
  <c r="L26" i="1"/>
  <c r="J53" i="1"/>
  <c r="L53" i="1" s="1"/>
  <c r="J52" i="1"/>
  <c r="L52" i="1" s="1"/>
  <c r="J49" i="1"/>
  <c r="J38" i="1"/>
  <c r="J39" i="1"/>
  <c r="J40" i="1"/>
  <c r="J41" i="1"/>
  <c r="J42" i="1"/>
  <c r="J43" i="1"/>
  <c r="J44" i="1"/>
  <c r="J45" i="1"/>
  <c r="J46" i="1"/>
  <c r="J47" i="1"/>
  <c r="J48" i="1"/>
  <c r="J37" i="1"/>
  <c r="G49" i="1"/>
  <c r="I49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37" i="1"/>
  <c r="I37" i="1" s="1"/>
  <c r="K44" i="1" l="1"/>
  <c r="L44" i="1" s="1"/>
  <c r="K49" i="1"/>
  <c r="L49" i="1" s="1"/>
  <c r="K45" i="1"/>
  <c r="L45" i="1" s="1"/>
  <c r="K42" i="1"/>
  <c r="L42" i="1" s="1"/>
  <c r="K41" i="1"/>
  <c r="L41" i="1" s="1"/>
  <c r="K37" i="1"/>
  <c r="L37" i="1" s="1"/>
  <c r="K48" i="1"/>
  <c r="L48" i="1" s="1"/>
  <c r="K47" i="1"/>
  <c r="L47" i="1" s="1"/>
  <c r="K46" i="1"/>
  <c r="L46" i="1" s="1"/>
  <c r="K38" i="1"/>
  <c r="L38" i="1" s="1"/>
  <c r="K40" i="1"/>
  <c r="L40" i="1" s="1"/>
  <c r="K39" i="1"/>
  <c r="L39" i="1" s="1"/>
  <c r="K43" i="1"/>
  <c r="L43" i="1" s="1"/>
  <c r="L54" i="1" l="1"/>
  <c r="L27" i="1" l="1"/>
  <c r="I21" i="1" l="1"/>
  <c r="K21" i="1" s="1"/>
  <c r="I22" i="1"/>
  <c r="K22" i="1" s="1"/>
  <c r="L21" i="1" l="1"/>
  <c r="L22" i="1"/>
  <c r="I20" i="1" l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K12" i="1"/>
  <c r="I11" i="1"/>
  <c r="I10" i="1"/>
  <c r="K10" i="1" s="1"/>
  <c r="L10" i="1" s="1"/>
  <c r="L11" i="1" l="1"/>
  <c r="L14" i="1"/>
  <c r="L12" i="1"/>
  <c r="L19" i="1"/>
  <c r="L18" i="1"/>
  <c r="L16" i="1"/>
  <c r="L13" i="1"/>
  <c r="L15" i="1"/>
  <c r="L20" i="1"/>
  <c r="L17" i="1"/>
  <c r="L28" i="1" l="1"/>
  <c r="L56" i="1" s="1"/>
</calcChain>
</file>

<file path=xl/sharedStrings.xml><?xml version="1.0" encoding="utf-8"?>
<sst xmlns="http://schemas.openxmlformats.org/spreadsheetml/2006/main" count="171" uniqueCount="73">
  <si>
    <t>USŁUGI PODSTAWOWE RENTALU</t>
  </si>
  <si>
    <t>Lp.</t>
  </si>
  <si>
    <t>Ilość miesięcy usługi rentalu</t>
  </si>
  <si>
    <t xml:space="preserve"> Ryczałtowa cena wykupu dla 1 elementu odzieży 
</t>
  </si>
  <si>
    <t xml:space="preserve"> Ryczałtowa cena wykupu dla 1 elementu odzieży za 1 miesiąc
 </t>
  </si>
  <si>
    <t>Ryczałtowa cena rentalu  1 elementu odzieży za 1 miesiąc</t>
  </si>
  <si>
    <t>L</t>
  </si>
  <si>
    <t>M</t>
  </si>
  <si>
    <t>CW</t>
  </si>
  <si>
    <t>CWM</t>
  </si>
  <si>
    <t>COM</t>
  </si>
  <si>
    <t>CRM</t>
  </si>
  <si>
    <t>CR</t>
  </si>
  <si>
    <t>szt</t>
  </si>
  <si>
    <t>Ubranie robocze, 2 klasa widoczności - bluza</t>
  </si>
  <si>
    <t>letni</t>
  </si>
  <si>
    <t>Ubranie robocze, 2 klasa widoczności - ogrodniczki</t>
  </si>
  <si>
    <t>zimowy</t>
  </si>
  <si>
    <t>Ubranie robocze, 2 klasa widoczności, antyelektrostatyczne- bluza</t>
  </si>
  <si>
    <t>Ubranie robocze, 2 klasa widoczności, antyelektrostatyczne- ogrodniczki</t>
  </si>
  <si>
    <t>Ubranie robocze,  2 klasa widoczności, antyelektrostatyczne- ogrodniczki</t>
  </si>
  <si>
    <t>T-shirt</t>
  </si>
  <si>
    <t>uniwersalny</t>
  </si>
  <si>
    <t>Koszula flanelowa</t>
  </si>
  <si>
    <t>Czapka drelichowa</t>
  </si>
  <si>
    <t>Czapka zimowa</t>
  </si>
  <si>
    <t>Fartuch</t>
  </si>
  <si>
    <t xml:space="preserve">RAZEM USŁUGI PODSTAWOWE RENTALU   </t>
  </si>
  <si>
    <t>Wyjaśnienie pojęć użytych w tabeli:</t>
  </si>
  <si>
    <t>cena wyprodukowania i dostarczenia zamawiającemu 1 elementu odzieży; 
zapłata tej ceny będzie następowała sukcesywnie co miesiąc przez cały okres realizacji umowy</t>
  </si>
  <si>
    <t>Szafki skrytkowe</t>
  </si>
  <si>
    <t>Brudowniki</t>
  </si>
  <si>
    <t>Szafki skrtykowe</t>
  </si>
  <si>
    <t xml:space="preserve">Łączna liczba sztuk odzieży/ szafek, brudowników w rentalu
</t>
  </si>
  <si>
    <t>Nazwa elementu odzieży/ asortymentu</t>
  </si>
  <si>
    <t>Sezon użytkowania odzieży/ asortymentu</t>
  </si>
  <si>
    <t>USŁUGI DODATKOWE RENTALU</t>
  </si>
  <si>
    <t>RAZEM KOSZT USŁUGI DODATKOWEJ</t>
  </si>
  <si>
    <t xml:space="preserve">Cena usługi dodatkowej rentalu 
1 elementu odzieży/ szafek, brudowników za planowany okres użytkowania </t>
  </si>
  <si>
    <t>Łączna ilość elementów odzieży/ szafek, brudowników</t>
  </si>
  <si>
    <t>Sezon użytkowania odzieży/ szafek, brudowników</t>
  </si>
  <si>
    <t xml:space="preserve">Cena usługi rentalu łącznej liczby sztuk odzieży / szafek, brudowników w okresie 36 miesięcy </t>
  </si>
  <si>
    <t>Cena usługi dodatkowej rentalu 
1 elementu odzieży za 1 miesiąc</t>
  </si>
  <si>
    <t>Ryczałtowa cena wykupu dla 1 elementu odzieży za 1 miesiąc</t>
  </si>
  <si>
    <r>
      <t xml:space="preserve">Ryczałtowa cena </t>
    </r>
    <r>
      <rPr>
        <b/>
        <sz val="8"/>
        <color rgb="FFFF0000"/>
        <rFont val="Arial"/>
        <family val="2"/>
        <charset val="238"/>
      </rPr>
      <t>WYKUPU</t>
    </r>
    <r>
      <rPr>
        <b/>
        <sz val="8"/>
        <rFont val="Arial"/>
        <family val="2"/>
        <charset val="238"/>
      </rPr>
      <t xml:space="preserve">  dla 
1 elementu odzieży</t>
    </r>
  </si>
  <si>
    <r>
      <t xml:space="preserve">Ryczałtowa cena </t>
    </r>
    <r>
      <rPr>
        <b/>
        <sz val="8"/>
        <color rgb="FFFF0000"/>
        <rFont val="Arial"/>
        <family val="2"/>
        <charset val="238"/>
      </rPr>
      <t>OBSŁUGI</t>
    </r>
    <r>
      <rPr>
        <b/>
        <sz val="8"/>
        <rFont val="Arial"/>
        <family val="2"/>
        <charset val="238"/>
      </rPr>
      <t xml:space="preserve">  
1 elementu odzieży/ szafek rentalowych/ brudowników za 1 miesiąc</t>
    </r>
  </si>
  <si>
    <r>
      <t xml:space="preserve">Ryczałtowa cena </t>
    </r>
    <r>
      <rPr>
        <b/>
        <sz val="8"/>
        <color rgb="FFFF0000"/>
        <rFont val="Arial"/>
        <family val="2"/>
        <charset val="238"/>
      </rPr>
      <t xml:space="preserve">RENTALU 
</t>
    </r>
    <r>
      <rPr>
        <b/>
        <sz val="8"/>
        <rFont val="Arial"/>
        <family val="2"/>
        <charset val="238"/>
      </rPr>
      <t>1 elementu odzieży za 1 miesiąc</t>
    </r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</si>
  <si>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</si>
  <si>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</si>
  <si>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</si>
  <si>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</si>
  <si>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</si>
  <si>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</si>
  <si>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</si>
  <si>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</si>
  <si>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</si>
  <si>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[7] = [5]/[6]</t>
  </si>
  <si>
    <t>[9] = [7]+[8]</t>
  </si>
  <si>
    <t>[10]=[4]x[6]x[9]</t>
  </si>
  <si>
    <t>[10]=[4]x[6]x[8]</t>
  </si>
  <si>
    <r>
      <rPr>
        <b/>
        <sz val="8"/>
        <rFont val="Arial"/>
        <family val="2"/>
        <charset val="238"/>
      </rPr>
      <t>cena obsługi</t>
    </r>
    <r>
      <rPr>
        <sz val="8"/>
        <rFont val="Arial"/>
        <family val="2"/>
        <charset val="238"/>
      </rPr>
      <t xml:space="preserve"> 1 elementu za miesiąc </t>
    </r>
    <r>
      <rPr>
        <b/>
        <sz val="8"/>
        <rFont val="Arial"/>
        <family val="2"/>
        <charset val="238"/>
      </rPr>
      <t>PLUS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cena wykupu</t>
    </r>
    <r>
      <rPr>
        <sz val="8"/>
        <rFont val="Arial"/>
        <family val="2"/>
        <charset val="238"/>
      </rPr>
      <t xml:space="preserve"> 1 elementu odzieży za 1 miesiąc
jest to cena będąca podstawą do wyliczenia wynagrodzenia za każdy miesiąc świadczenia usługi</t>
    </r>
  </si>
  <si>
    <t>Ryczałtowa cena wykupu dla 1 elementu odzieży</t>
  </si>
  <si>
    <t>RAZEM netto</t>
  </si>
  <si>
    <t>netto (zł)</t>
  </si>
  <si>
    <t>[10]= [4]x[5]x[8]</t>
  </si>
  <si>
    <t>[10]=[4]x[5]x[9]</t>
  </si>
  <si>
    <r>
      <t xml:space="preserve">cena wykonywania usług związanych z utrzymywaniem odzieży roboczej/szafek rentalowych/brudownikówj dla 1 elementu przez 1 miesiąc
CENA MIESIĘCZNEJ OBSŁUGI ODZIEŻY </t>
    </r>
    <r>
      <rPr>
        <b/>
        <u/>
        <sz val="8"/>
        <rFont val="Arial"/>
        <family val="2"/>
        <charset val="238"/>
      </rPr>
      <t>NIE OBEJMUJE</t>
    </r>
    <r>
      <rPr>
        <sz val="8"/>
        <rFont val="Arial"/>
        <family val="2"/>
        <charset val="238"/>
      </rPr>
      <t xml:space="preserve"> MIESIĘCZNEJ </t>
    </r>
    <r>
      <rPr>
        <b/>
        <u/>
        <sz val="8"/>
        <rFont val="Arial"/>
        <family val="2"/>
        <charset val="238"/>
      </rPr>
      <t>CENY WYKUPU</t>
    </r>
  </si>
  <si>
    <t>Planowana ilość miesięcy usługi rentalu w usłudze dodatkowej</t>
  </si>
  <si>
    <t>Tabela 1</t>
  </si>
  <si>
    <t>Tabela 2</t>
  </si>
  <si>
    <t>Załącznik nr 4- Wstępny kosztorys ofertowy</t>
  </si>
  <si>
    <t xml:space="preserve">Ryczałtowa cena obsługi (serwisu)  1 elementu odzieży/ szafki/ brudownika za 1 miesiąc 
</t>
  </si>
  <si>
    <t>Ryczałtowa cena obsługi (serwisu) 
1 elementu odzieży/ szafek, brudowników za 
1 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</si>
</sst>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_-* #,##0\ _z_ł_-;\-* #,##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 tint="0.1499984740745262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65" fontId="5" fillId="5" borderId="17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5" fillId="7" borderId="12" xfId="0" applyNumberFormat="1" applyFont="1" applyFill="1" applyBorder="1" applyAlignment="1">
      <alignment vertical="center"/>
    </xf>
    <xf numFmtId="165" fontId="5" fillId="5" borderId="12" xfId="0" applyNumberFormat="1" applyFont="1" applyFill="1" applyBorder="1" applyAlignment="1">
      <alignment horizontal="center" vertical="center"/>
    </xf>
    <xf numFmtId="164" fontId="11" fillId="6" borderId="10" xfId="0" applyNumberFormat="1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164" fontId="5" fillId="7" borderId="17" xfId="0" applyNumberFormat="1" applyFont="1" applyFill="1" applyBorder="1" applyAlignment="1">
      <alignment horizontal="center" vertical="center"/>
    </xf>
    <xf numFmtId="164" fontId="5" fillId="7" borderId="17" xfId="0" applyNumberFormat="1" applyFont="1" applyFill="1" applyBorder="1" applyAlignment="1">
      <alignment vertical="center"/>
    </xf>
    <xf numFmtId="164" fontId="11" fillId="6" borderId="15" xfId="0" applyNumberFormat="1" applyFont="1" applyFill="1" applyBorder="1" applyAlignment="1">
      <alignment vertical="center"/>
    </xf>
    <xf numFmtId="0" fontId="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6" fillId="0" borderId="0" xfId="0" applyFont="1"/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 applyProtection="1">
      <alignment vertical="center"/>
      <protection locked="0"/>
    </xf>
    <xf numFmtId="164" fontId="11" fillId="3" borderId="17" xfId="0" applyNumberFormat="1" applyFont="1" applyFill="1" applyBorder="1" applyAlignment="1" applyProtection="1">
      <alignment vertical="center"/>
      <protection locked="0"/>
    </xf>
    <xf numFmtId="164" fontId="11" fillId="5" borderId="17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 applyProtection="1">
      <alignment vertical="center"/>
      <protection locked="0"/>
    </xf>
    <xf numFmtId="164" fontId="5" fillId="6" borderId="17" xfId="0" applyNumberFormat="1" applyFont="1" applyFill="1" applyBorder="1" applyAlignment="1">
      <alignment vertical="center"/>
    </xf>
    <xf numFmtId="164" fontId="11" fillId="6" borderId="17" xfId="0" applyNumberFormat="1" applyFont="1" applyFill="1" applyBorder="1" applyAlignment="1">
      <alignment vertical="center"/>
    </xf>
    <xf numFmtId="0" fontId="11" fillId="5" borderId="3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164" fontId="3" fillId="5" borderId="26" xfId="0" applyNumberFormat="1" applyFont="1" applyFill="1" applyBorder="1"/>
    <xf numFmtId="0" fontId="3" fillId="5" borderId="2" xfId="0" applyFont="1" applyFill="1" applyBorder="1"/>
    <xf numFmtId="0" fontId="5" fillId="5" borderId="1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1" fillId="5" borderId="12" xfId="0" applyNumberFormat="1" applyFont="1" applyFill="1" applyBorder="1" applyAlignment="1">
      <alignment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7" fillId="5" borderId="2" xfId="0" applyFont="1" applyFill="1" applyBorder="1" applyAlignment="1">
      <alignment vertical="center"/>
    </xf>
    <xf numFmtId="164" fontId="3" fillId="5" borderId="36" xfId="0" applyNumberFormat="1" applyFont="1" applyFill="1" applyBorder="1"/>
    <xf numFmtId="164" fontId="27" fillId="5" borderId="3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left" vertical="center" readingOrder="1"/>
    </xf>
    <xf numFmtId="0" fontId="1" fillId="5" borderId="20" xfId="0" applyFont="1" applyFill="1" applyBorder="1" applyAlignment="1">
      <alignment horizontal="left" vertical="center" readingOrder="1"/>
    </xf>
    <xf numFmtId="0" fontId="3" fillId="5" borderId="25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1" fillId="5" borderId="19" xfId="0" applyFont="1" applyFill="1" applyBorder="1" applyAlignment="1">
      <alignment horizontal="left" vertical="center" wrapText="1" readingOrder="1"/>
    </xf>
    <xf numFmtId="0" fontId="1" fillId="5" borderId="20" xfId="0" applyFont="1" applyFill="1" applyBorder="1" applyAlignment="1">
      <alignment horizontal="left" vertical="center" wrapText="1" readingOrder="1"/>
    </xf>
    <xf numFmtId="0" fontId="1" fillId="5" borderId="17" xfId="0" applyFont="1" applyFill="1" applyBorder="1" applyAlignment="1">
      <alignment horizontal="left" vertical="center" readingOrder="1"/>
    </xf>
    <xf numFmtId="0" fontId="1" fillId="5" borderId="24" xfId="0" applyFont="1" applyFill="1" applyBorder="1"/>
    <xf numFmtId="0" fontId="1" fillId="5" borderId="15" xfId="0" applyFont="1" applyFill="1" applyBorder="1" applyAlignment="1">
      <alignment horizontal="left" vertical="center" wrapText="1" readingOrder="1"/>
    </xf>
    <xf numFmtId="0" fontId="1" fillId="5" borderId="16" xfId="0" applyFont="1" applyFill="1" applyBorder="1" applyAlignment="1">
      <alignment horizontal="left" vertical="center" wrapText="1" readingOrder="1"/>
    </xf>
    <xf numFmtId="0" fontId="1" fillId="5" borderId="17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4C562-6C87-4B1F-A581-90B2C115DB06}">
  <dimension ref="A1:P60"/>
  <sheetViews>
    <sheetView tabSelected="1" zoomScale="85" zoomScaleNormal="85" workbookViewId="0">
      <selection activeCell="K12" sqref="K12"/>
    </sheetView>
  </sheetViews>
  <sheetFormatPr defaultColWidth="9.140625" defaultRowHeight="14.25" x14ac:dyDescent="0.2"/>
  <cols>
    <col min="1" max="1" width="10.7109375" style="3" customWidth="1"/>
    <col min="2" max="2" width="8.85546875" style="3" bestFit="1" customWidth="1"/>
    <col min="3" max="3" width="9.140625" style="3"/>
    <col min="4" max="4" width="65.42578125" style="3" customWidth="1"/>
    <col min="5" max="7" width="14.42578125" style="3" customWidth="1"/>
    <col min="8" max="8" width="16.140625" style="3" customWidth="1"/>
    <col min="9" max="9" width="17.28515625" style="3" customWidth="1"/>
    <col min="10" max="10" width="17.42578125" style="3" customWidth="1"/>
    <col min="11" max="11" width="16.85546875" style="3" customWidth="1"/>
    <col min="12" max="12" width="21.85546875" style="3" customWidth="1"/>
    <col min="13" max="16384" width="9.140625" style="3"/>
  </cols>
  <sheetData>
    <row r="1" spans="1:16" ht="18" x14ac:dyDescent="0.25">
      <c r="B1" s="5" t="s">
        <v>70</v>
      </c>
    </row>
    <row r="2" spans="1:16" s="43" customFormat="1" ht="18" x14ac:dyDescent="0.25">
      <c r="B2" s="1"/>
      <c r="F2" s="4"/>
    </row>
    <row r="3" spans="1:16" ht="15" x14ac:dyDescent="0.25">
      <c r="B3" s="42" t="s">
        <v>68</v>
      </c>
      <c r="C3" s="44"/>
      <c r="D3" s="44"/>
      <c r="E3" s="44"/>
      <c r="F3" s="45"/>
      <c r="G3" s="44"/>
      <c r="H3" s="44"/>
      <c r="I3" s="44"/>
      <c r="J3" s="44"/>
      <c r="K3" s="44"/>
      <c r="L3" s="44"/>
    </row>
    <row r="4" spans="1:16" ht="15" thickBot="1" x14ac:dyDescent="0.25">
      <c r="A4" s="46"/>
      <c r="B4" s="44"/>
      <c r="C4" s="44"/>
      <c r="D4" s="44"/>
      <c r="E4" s="44"/>
      <c r="F4" s="47"/>
      <c r="G4" s="44"/>
      <c r="H4" s="44"/>
      <c r="I4" s="44"/>
      <c r="J4" s="44"/>
      <c r="K4" s="44"/>
      <c r="L4" s="44"/>
    </row>
    <row r="5" spans="1:16" ht="35.450000000000003" customHeight="1" thickBot="1" x14ac:dyDescent="0.25">
      <c r="B5" s="101" t="s">
        <v>0</v>
      </c>
      <c r="C5" s="48"/>
      <c r="D5" s="49"/>
      <c r="E5" s="48"/>
      <c r="F5" s="48"/>
      <c r="G5" s="48"/>
      <c r="H5" s="48"/>
      <c r="I5" s="48"/>
      <c r="J5" s="48"/>
      <c r="K5" s="48"/>
      <c r="L5" s="50"/>
    </row>
    <row r="6" spans="1:16" ht="133.5" customHeight="1" x14ac:dyDescent="0.2">
      <c r="B6" s="77" t="s">
        <v>1</v>
      </c>
      <c r="C6" s="128" t="s">
        <v>34</v>
      </c>
      <c r="D6" s="129"/>
      <c r="E6" s="7" t="s">
        <v>35</v>
      </c>
      <c r="F6" s="78" t="s">
        <v>33</v>
      </c>
      <c r="G6" s="78" t="s">
        <v>2</v>
      </c>
      <c r="H6" s="8" t="s">
        <v>3</v>
      </c>
      <c r="I6" s="8" t="s">
        <v>4</v>
      </c>
      <c r="J6" s="8" t="s">
        <v>71</v>
      </c>
      <c r="K6" s="8" t="s">
        <v>5</v>
      </c>
      <c r="L6" s="79" t="s">
        <v>41</v>
      </c>
      <c r="N6" s="51"/>
      <c r="P6" s="99"/>
    </row>
    <row r="7" spans="1:16" ht="15" x14ac:dyDescent="0.2">
      <c r="B7" s="18"/>
      <c r="C7" s="12"/>
      <c r="D7" s="13"/>
      <c r="E7" s="14"/>
      <c r="F7" s="15" t="s">
        <v>6</v>
      </c>
      <c r="G7" s="15" t="s">
        <v>7</v>
      </c>
      <c r="H7" s="80" t="s">
        <v>8</v>
      </c>
      <c r="I7" s="80" t="s">
        <v>9</v>
      </c>
      <c r="J7" s="80" t="s">
        <v>10</v>
      </c>
      <c r="K7" s="80" t="s">
        <v>11</v>
      </c>
      <c r="L7" s="81" t="s">
        <v>12</v>
      </c>
      <c r="N7" s="51"/>
    </row>
    <row r="8" spans="1:16" x14ac:dyDescent="0.2">
      <c r="B8" s="92"/>
      <c r="C8" s="93"/>
      <c r="D8" s="94"/>
      <c r="E8" s="95"/>
      <c r="F8" s="96" t="s">
        <v>13</v>
      </c>
      <c r="G8" s="97"/>
      <c r="H8" s="97" t="s">
        <v>63</v>
      </c>
      <c r="I8" s="97" t="s">
        <v>63</v>
      </c>
      <c r="J8" s="97" t="s">
        <v>63</v>
      </c>
      <c r="K8" s="97" t="s">
        <v>63</v>
      </c>
      <c r="L8" s="98" t="s">
        <v>63</v>
      </c>
    </row>
    <row r="9" spans="1:16" x14ac:dyDescent="0.2">
      <c r="B9" s="86" t="s">
        <v>47</v>
      </c>
      <c r="C9" s="117" t="s">
        <v>48</v>
      </c>
      <c r="D9" s="118"/>
      <c r="E9" s="87" t="s">
        <v>49</v>
      </c>
      <c r="F9" s="88" t="s">
        <v>50</v>
      </c>
      <c r="G9" s="88" t="s">
        <v>51</v>
      </c>
      <c r="H9" s="89" t="s">
        <v>52</v>
      </c>
      <c r="I9" s="21" t="s">
        <v>56</v>
      </c>
      <c r="J9" s="21" t="s">
        <v>54</v>
      </c>
      <c r="K9" s="21" t="s">
        <v>57</v>
      </c>
      <c r="L9" s="22" t="s">
        <v>65</v>
      </c>
      <c r="N9" s="51"/>
    </row>
    <row r="10" spans="1:16" ht="30.75" customHeight="1" x14ac:dyDescent="0.2">
      <c r="B10" s="23">
        <v>1</v>
      </c>
      <c r="C10" s="134" t="s">
        <v>14</v>
      </c>
      <c r="D10" s="135"/>
      <c r="E10" s="24" t="s">
        <v>15</v>
      </c>
      <c r="F10" s="66">
        <v>790</v>
      </c>
      <c r="G10" s="24">
        <v>36</v>
      </c>
      <c r="H10" s="67">
        <v>0</v>
      </c>
      <c r="I10" s="26">
        <f>$H10/36</f>
        <v>0</v>
      </c>
      <c r="J10" s="68">
        <v>0</v>
      </c>
      <c r="K10" s="69">
        <f>$I10+$J10</f>
        <v>0</v>
      </c>
      <c r="L10" s="28">
        <f>F10*G10*K10</f>
        <v>0</v>
      </c>
    </row>
    <row r="11" spans="1:16" ht="33" customHeight="1" x14ac:dyDescent="0.2">
      <c r="B11" s="23">
        <v>2</v>
      </c>
      <c r="C11" s="134" t="s">
        <v>16</v>
      </c>
      <c r="D11" s="135"/>
      <c r="E11" s="24" t="s">
        <v>15</v>
      </c>
      <c r="F11" s="66">
        <v>790</v>
      </c>
      <c r="G11" s="24">
        <v>36</v>
      </c>
      <c r="H11" s="67">
        <v>0</v>
      </c>
      <c r="I11" s="26">
        <f t="shared" ref="I11:I21" si="0">$H11/36</f>
        <v>0</v>
      </c>
      <c r="J11" s="68">
        <v>0</v>
      </c>
      <c r="K11" s="69">
        <f>$I11+$J11</f>
        <v>0</v>
      </c>
      <c r="L11" s="28">
        <f t="shared" ref="L11:L22" si="1">F11*G11*K11</f>
        <v>0</v>
      </c>
    </row>
    <row r="12" spans="1:16" ht="33" customHeight="1" x14ac:dyDescent="0.2">
      <c r="B12" s="23">
        <v>3</v>
      </c>
      <c r="C12" s="134" t="s">
        <v>14</v>
      </c>
      <c r="D12" s="135"/>
      <c r="E12" s="24" t="s">
        <v>17</v>
      </c>
      <c r="F12" s="66">
        <v>790</v>
      </c>
      <c r="G12" s="24">
        <v>36</v>
      </c>
      <c r="H12" s="67">
        <v>0</v>
      </c>
      <c r="I12" s="26">
        <f t="shared" si="0"/>
        <v>0</v>
      </c>
      <c r="J12" s="68">
        <v>0</v>
      </c>
      <c r="K12" s="69">
        <f t="shared" ref="K11:K21" si="2">$I12+$J12</f>
        <v>0</v>
      </c>
      <c r="L12" s="28">
        <f t="shared" si="1"/>
        <v>0</v>
      </c>
    </row>
    <row r="13" spans="1:16" ht="36.75" customHeight="1" x14ac:dyDescent="0.2">
      <c r="B13" s="23">
        <v>4</v>
      </c>
      <c r="C13" s="134" t="s">
        <v>16</v>
      </c>
      <c r="D13" s="135"/>
      <c r="E13" s="24" t="s">
        <v>17</v>
      </c>
      <c r="F13" s="66">
        <v>790</v>
      </c>
      <c r="G13" s="24">
        <v>36</v>
      </c>
      <c r="H13" s="67">
        <v>0</v>
      </c>
      <c r="I13" s="26">
        <f t="shared" si="0"/>
        <v>0</v>
      </c>
      <c r="J13" s="68">
        <v>0</v>
      </c>
      <c r="K13" s="69">
        <f t="shared" si="2"/>
        <v>0</v>
      </c>
      <c r="L13" s="28">
        <f t="shared" si="1"/>
        <v>0</v>
      </c>
    </row>
    <row r="14" spans="1:16" ht="40.5" customHeight="1" x14ac:dyDescent="0.2">
      <c r="B14" s="23">
        <v>5</v>
      </c>
      <c r="C14" s="138" t="s">
        <v>18</v>
      </c>
      <c r="D14" s="139"/>
      <c r="E14" s="24" t="s">
        <v>15</v>
      </c>
      <c r="F14" s="66">
        <v>210</v>
      </c>
      <c r="G14" s="24">
        <v>36</v>
      </c>
      <c r="H14" s="67">
        <v>0</v>
      </c>
      <c r="I14" s="26">
        <f t="shared" si="0"/>
        <v>0</v>
      </c>
      <c r="J14" s="68">
        <v>0</v>
      </c>
      <c r="K14" s="69">
        <f t="shared" si="2"/>
        <v>0</v>
      </c>
      <c r="L14" s="28">
        <f t="shared" si="1"/>
        <v>0</v>
      </c>
    </row>
    <row r="15" spans="1:16" ht="42" customHeight="1" x14ac:dyDescent="0.2">
      <c r="B15" s="23">
        <v>6</v>
      </c>
      <c r="C15" s="138" t="s">
        <v>19</v>
      </c>
      <c r="D15" s="139"/>
      <c r="E15" s="24" t="s">
        <v>15</v>
      </c>
      <c r="F15" s="66">
        <v>210</v>
      </c>
      <c r="G15" s="24">
        <v>36</v>
      </c>
      <c r="H15" s="67">
        <v>0</v>
      </c>
      <c r="I15" s="26">
        <f t="shared" si="0"/>
        <v>0</v>
      </c>
      <c r="J15" s="68">
        <v>0</v>
      </c>
      <c r="K15" s="69">
        <f t="shared" si="2"/>
        <v>0</v>
      </c>
      <c r="L15" s="28">
        <f t="shared" si="1"/>
        <v>0</v>
      </c>
    </row>
    <row r="16" spans="1:16" ht="40.5" customHeight="1" x14ac:dyDescent="0.2">
      <c r="B16" s="23">
        <v>7</v>
      </c>
      <c r="C16" s="138" t="s">
        <v>18</v>
      </c>
      <c r="D16" s="139"/>
      <c r="E16" s="24" t="s">
        <v>17</v>
      </c>
      <c r="F16" s="66">
        <v>210</v>
      </c>
      <c r="G16" s="24">
        <v>36</v>
      </c>
      <c r="H16" s="67">
        <v>0</v>
      </c>
      <c r="I16" s="26">
        <f t="shared" si="0"/>
        <v>0</v>
      </c>
      <c r="J16" s="68">
        <v>0</v>
      </c>
      <c r="K16" s="69">
        <f t="shared" si="2"/>
        <v>0</v>
      </c>
      <c r="L16" s="28">
        <f t="shared" si="1"/>
        <v>0</v>
      </c>
    </row>
    <row r="17" spans="2:14" ht="38.25" customHeight="1" x14ac:dyDescent="0.2">
      <c r="B17" s="23">
        <v>8</v>
      </c>
      <c r="C17" s="138" t="s">
        <v>20</v>
      </c>
      <c r="D17" s="139"/>
      <c r="E17" s="24" t="s">
        <v>17</v>
      </c>
      <c r="F17" s="66">
        <v>210</v>
      </c>
      <c r="G17" s="24">
        <v>36</v>
      </c>
      <c r="H17" s="67">
        <v>0</v>
      </c>
      <c r="I17" s="26">
        <f t="shared" si="0"/>
        <v>0</v>
      </c>
      <c r="J17" s="68">
        <v>0</v>
      </c>
      <c r="K17" s="69">
        <f t="shared" si="2"/>
        <v>0</v>
      </c>
      <c r="L17" s="28">
        <f t="shared" si="1"/>
        <v>0</v>
      </c>
    </row>
    <row r="18" spans="2:14" ht="15" x14ac:dyDescent="0.2">
      <c r="B18" s="23">
        <v>9</v>
      </c>
      <c r="C18" s="136" t="s">
        <v>21</v>
      </c>
      <c r="D18" s="136"/>
      <c r="E18" s="24" t="s">
        <v>22</v>
      </c>
      <c r="F18" s="66">
        <v>50</v>
      </c>
      <c r="G18" s="24">
        <v>36</v>
      </c>
      <c r="H18" s="67">
        <v>0</v>
      </c>
      <c r="I18" s="26">
        <f t="shared" si="0"/>
        <v>0</v>
      </c>
      <c r="J18" s="68">
        <v>0</v>
      </c>
      <c r="K18" s="69">
        <f t="shared" si="2"/>
        <v>0</v>
      </c>
      <c r="L18" s="28">
        <f t="shared" si="1"/>
        <v>0</v>
      </c>
    </row>
    <row r="19" spans="2:14" ht="15" x14ac:dyDescent="0.2">
      <c r="B19" s="23">
        <v>10</v>
      </c>
      <c r="C19" s="136" t="s">
        <v>23</v>
      </c>
      <c r="D19" s="136"/>
      <c r="E19" s="24" t="s">
        <v>22</v>
      </c>
      <c r="F19" s="66">
        <v>50</v>
      </c>
      <c r="G19" s="24">
        <v>36</v>
      </c>
      <c r="H19" s="67">
        <v>0</v>
      </c>
      <c r="I19" s="26">
        <f t="shared" si="0"/>
        <v>0</v>
      </c>
      <c r="J19" s="68">
        <v>0</v>
      </c>
      <c r="K19" s="69">
        <f t="shared" si="2"/>
        <v>0</v>
      </c>
      <c r="L19" s="28">
        <f t="shared" si="1"/>
        <v>0</v>
      </c>
    </row>
    <row r="20" spans="2:14" ht="15" x14ac:dyDescent="0.2">
      <c r="B20" s="23">
        <v>11</v>
      </c>
      <c r="C20" s="136" t="s">
        <v>24</v>
      </c>
      <c r="D20" s="136"/>
      <c r="E20" s="24" t="s">
        <v>22</v>
      </c>
      <c r="F20" s="66">
        <v>1000</v>
      </c>
      <c r="G20" s="24">
        <v>36</v>
      </c>
      <c r="H20" s="67">
        <v>0</v>
      </c>
      <c r="I20" s="26">
        <f t="shared" si="0"/>
        <v>0</v>
      </c>
      <c r="J20" s="68">
        <v>0</v>
      </c>
      <c r="K20" s="69">
        <f t="shared" si="2"/>
        <v>0</v>
      </c>
      <c r="L20" s="28">
        <f t="shared" si="1"/>
        <v>0</v>
      </c>
    </row>
    <row r="21" spans="2:14" ht="15" x14ac:dyDescent="0.2">
      <c r="B21" s="23">
        <v>12</v>
      </c>
      <c r="C21" s="136" t="s">
        <v>25</v>
      </c>
      <c r="D21" s="136"/>
      <c r="E21" s="24" t="s">
        <v>22</v>
      </c>
      <c r="F21" s="66">
        <v>1000</v>
      </c>
      <c r="G21" s="24">
        <v>36</v>
      </c>
      <c r="H21" s="67">
        <v>0</v>
      </c>
      <c r="I21" s="26">
        <f t="shared" si="0"/>
        <v>0</v>
      </c>
      <c r="J21" s="68">
        <v>0</v>
      </c>
      <c r="K21" s="69">
        <f t="shared" si="2"/>
        <v>0</v>
      </c>
      <c r="L21" s="28">
        <f t="shared" si="1"/>
        <v>0</v>
      </c>
    </row>
    <row r="22" spans="2:14" ht="15" x14ac:dyDescent="0.2">
      <c r="B22" s="23">
        <v>13</v>
      </c>
      <c r="C22" s="130" t="s">
        <v>26</v>
      </c>
      <c r="D22" s="131"/>
      <c r="E22" s="24" t="s">
        <v>22</v>
      </c>
      <c r="F22" s="66">
        <v>140</v>
      </c>
      <c r="G22" s="24">
        <v>36</v>
      </c>
      <c r="H22" s="67">
        <v>0</v>
      </c>
      <c r="I22" s="26">
        <f>$H22/36</f>
        <v>0</v>
      </c>
      <c r="J22" s="68">
        <v>0</v>
      </c>
      <c r="K22" s="69">
        <f>$I22+$J22</f>
        <v>0</v>
      </c>
      <c r="L22" s="28">
        <f t="shared" si="1"/>
        <v>0</v>
      </c>
    </row>
    <row r="23" spans="2:14" x14ac:dyDescent="0.2">
      <c r="B23" s="86" t="s">
        <v>47</v>
      </c>
      <c r="C23" s="117" t="s">
        <v>48</v>
      </c>
      <c r="D23" s="118"/>
      <c r="E23" s="87" t="s">
        <v>49</v>
      </c>
      <c r="F23" s="88" t="s">
        <v>50</v>
      </c>
      <c r="G23" s="88" t="s">
        <v>51</v>
      </c>
      <c r="H23" s="89" t="s">
        <v>52</v>
      </c>
      <c r="I23" s="89" t="s">
        <v>53</v>
      </c>
      <c r="J23" s="89" t="s">
        <v>54</v>
      </c>
      <c r="K23" s="89" t="s">
        <v>55</v>
      </c>
      <c r="L23" s="90" t="s">
        <v>64</v>
      </c>
    </row>
    <row r="24" spans="2:14" x14ac:dyDescent="0.2">
      <c r="B24" s="54"/>
      <c r="C24" s="58"/>
      <c r="D24" s="59"/>
      <c r="E24" s="55"/>
      <c r="F24" s="56"/>
      <c r="G24" s="56"/>
      <c r="H24" s="57"/>
      <c r="I24" s="57"/>
      <c r="J24" s="52" t="s">
        <v>63</v>
      </c>
      <c r="K24" s="57"/>
      <c r="L24" s="53" t="s">
        <v>63</v>
      </c>
      <c r="N24" s="51"/>
    </row>
    <row r="25" spans="2:14" ht="15" x14ac:dyDescent="0.2">
      <c r="B25" s="54"/>
      <c r="C25" s="58"/>
      <c r="D25" s="59"/>
      <c r="E25" s="55"/>
      <c r="F25" s="105" t="s">
        <v>6</v>
      </c>
      <c r="G25" s="105" t="s">
        <v>7</v>
      </c>
      <c r="H25" s="106"/>
      <c r="I25" s="106"/>
      <c r="J25" s="105" t="s">
        <v>10</v>
      </c>
      <c r="K25" s="106"/>
      <c r="L25" s="111" t="s">
        <v>12</v>
      </c>
      <c r="N25" s="51"/>
    </row>
    <row r="26" spans="2:14" ht="15" x14ac:dyDescent="0.2">
      <c r="B26" s="23">
        <v>14</v>
      </c>
      <c r="C26" s="136" t="s">
        <v>32</v>
      </c>
      <c r="D26" s="136"/>
      <c r="E26" s="24" t="s">
        <v>22</v>
      </c>
      <c r="F26" s="70">
        <v>528</v>
      </c>
      <c r="G26" s="24">
        <v>36</v>
      </c>
      <c r="H26" s="71"/>
      <c r="I26" s="72"/>
      <c r="J26" s="68">
        <v>0</v>
      </c>
      <c r="K26" s="73"/>
      <c r="L26" s="28">
        <f>J26*F26*G26</f>
        <v>0</v>
      </c>
      <c r="N26" s="51"/>
    </row>
    <row r="27" spans="2:14" ht="15.75" thickBot="1" x14ac:dyDescent="0.3">
      <c r="B27" s="74">
        <v>15</v>
      </c>
      <c r="C27" s="137" t="s">
        <v>31</v>
      </c>
      <c r="D27" s="137"/>
      <c r="E27" s="75" t="s">
        <v>22</v>
      </c>
      <c r="F27" s="75">
        <v>36</v>
      </c>
      <c r="G27" s="75">
        <v>36</v>
      </c>
      <c r="H27" s="71"/>
      <c r="I27" s="72"/>
      <c r="J27" s="68">
        <v>0</v>
      </c>
      <c r="K27" s="73"/>
      <c r="L27" s="28">
        <f>J27*F27*G27</f>
        <v>0</v>
      </c>
      <c r="N27" s="2"/>
    </row>
    <row r="28" spans="2:14" ht="16.5" thickBot="1" x14ac:dyDescent="0.3">
      <c r="B28" s="82">
        <v>16</v>
      </c>
      <c r="C28" s="132" t="s">
        <v>27</v>
      </c>
      <c r="D28" s="133"/>
      <c r="E28" s="133"/>
      <c r="F28" s="133"/>
      <c r="G28" s="133"/>
      <c r="H28" s="133"/>
      <c r="I28" s="133"/>
      <c r="J28" s="133"/>
      <c r="K28" s="133"/>
      <c r="L28" s="83">
        <f>SUM(L10:L22)+L26+L27</f>
        <v>0</v>
      </c>
      <c r="N28" s="2"/>
    </row>
    <row r="29" spans="2:14" x14ac:dyDescent="0.2">
      <c r="B29" s="60"/>
      <c r="C29" s="61"/>
      <c r="D29" s="62"/>
      <c r="E29" s="62"/>
      <c r="F29" s="62"/>
      <c r="G29" s="62"/>
      <c r="H29" s="62"/>
      <c r="I29" s="62"/>
      <c r="J29" s="62"/>
      <c r="K29" s="62"/>
      <c r="L29" s="44"/>
    </row>
    <row r="30" spans="2:14" ht="15" x14ac:dyDescent="0.2">
      <c r="B30" s="1" t="s">
        <v>69</v>
      </c>
      <c r="C30" s="62"/>
      <c r="D30" s="62"/>
      <c r="E30" s="62"/>
      <c r="F30" s="62"/>
      <c r="G30" s="62"/>
      <c r="H30" s="62"/>
      <c r="I30" s="62"/>
      <c r="J30" s="62"/>
      <c r="K30" s="62"/>
      <c r="L30" s="44"/>
    </row>
    <row r="31" spans="2:14" ht="12.95" customHeight="1" thickBot="1" x14ac:dyDescent="0.25">
      <c r="B31" s="63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2:14" ht="60.6" customHeight="1" thickBot="1" x14ac:dyDescent="0.25">
      <c r="B32" s="125" t="s">
        <v>36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7"/>
    </row>
    <row r="33" spans="2:14" ht="144.6" customHeight="1" x14ac:dyDescent="0.2">
      <c r="B33" s="6" t="s">
        <v>1</v>
      </c>
      <c r="C33" s="128" t="s">
        <v>34</v>
      </c>
      <c r="D33" s="129"/>
      <c r="E33" s="7" t="s">
        <v>40</v>
      </c>
      <c r="F33" s="8" t="s">
        <v>39</v>
      </c>
      <c r="G33" s="9" t="s">
        <v>61</v>
      </c>
      <c r="H33" s="9" t="s">
        <v>67</v>
      </c>
      <c r="I33" s="9" t="s">
        <v>43</v>
      </c>
      <c r="J33" s="9" t="s">
        <v>72</v>
      </c>
      <c r="K33" s="9" t="s">
        <v>42</v>
      </c>
      <c r="L33" s="10" t="s">
        <v>38</v>
      </c>
      <c r="N33" s="107"/>
    </row>
    <row r="34" spans="2:14" ht="15" x14ac:dyDescent="0.2">
      <c r="B34" s="11"/>
      <c r="C34" s="12"/>
      <c r="D34" s="13"/>
      <c r="E34" s="14"/>
      <c r="F34" s="15" t="s">
        <v>6</v>
      </c>
      <c r="G34" s="16" t="s">
        <v>8</v>
      </c>
      <c r="H34" s="16" t="s">
        <v>7</v>
      </c>
      <c r="I34" s="16" t="s">
        <v>9</v>
      </c>
      <c r="J34" s="16" t="s">
        <v>10</v>
      </c>
      <c r="K34" s="16" t="s">
        <v>11</v>
      </c>
      <c r="L34" s="17" t="s">
        <v>12</v>
      </c>
      <c r="N34" s="65"/>
    </row>
    <row r="35" spans="2:14" ht="30.95" customHeight="1" x14ac:dyDescent="0.2">
      <c r="B35" s="76"/>
      <c r="C35" s="93"/>
      <c r="D35" s="94"/>
      <c r="E35" s="95"/>
      <c r="F35" s="96" t="s">
        <v>13</v>
      </c>
      <c r="G35" s="97" t="s">
        <v>63</v>
      </c>
      <c r="H35" s="97"/>
      <c r="I35" s="97" t="s">
        <v>63</v>
      </c>
      <c r="J35" s="97" t="s">
        <v>63</v>
      </c>
      <c r="K35" s="97" t="s">
        <v>63</v>
      </c>
      <c r="L35" s="98" t="s">
        <v>63</v>
      </c>
    </row>
    <row r="36" spans="2:14" x14ac:dyDescent="0.2">
      <c r="B36" s="19" t="s">
        <v>47</v>
      </c>
      <c r="C36" s="119" t="s">
        <v>48</v>
      </c>
      <c r="D36" s="120"/>
      <c r="E36" s="20" t="s">
        <v>49</v>
      </c>
      <c r="F36" s="21" t="s">
        <v>50</v>
      </c>
      <c r="G36" s="21" t="s">
        <v>51</v>
      </c>
      <c r="H36" s="21" t="s">
        <v>52</v>
      </c>
      <c r="I36" s="21" t="s">
        <v>56</v>
      </c>
      <c r="J36" s="21" t="s">
        <v>54</v>
      </c>
      <c r="K36" s="21" t="s">
        <v>57</v>
      </c>
      <c r="L36" s="22" t="s">
        <v>58</v>
      </c>
    </row>
    <row r="37" spans="2:14" ht="15" x14ac:dyDescent="0.2">
      <c r="B37" s="23">
        <v>1</v>
      </c>
      <c r="C37" s="123" t="s">
        <v>14</v>
      </c>
      <c r="D37" s="124"/>
      <c r="E37" s="24" t="s">
        <v>15</v>
      </c>
      <c r="F37" s="24">
        <v>180</v>
      </c>
      <c r="G37" s="26">
        <f t="shared" ref="G37:G49" si="3">H10</f>
        <v>0</v>
      </c>
      <c r="H37" s="25">
        <v>24</v>
      </c>
      <c r="I37" s="26">
        <f>G37/H37</f>
        <v>0</v>
      </c>
      <c r="J37" s="69">
        <f t="shared" ref="J37:J49" si="4">J10</f>
        <v>0</v>
      </c>
      <c r="K37" s="27">
        <f>I37+J37</f>
        <v>0</v>
      </c>
      <c r="L37" s="28">
        <f>F37*H37*K37</f>
        <v>0</v>
      </c>
    </row>
    <row r="38" spans="2:14" ht="15" x14ac:dyDescent="0.2">
      <c r="B38" s="23">
        <v>2</v>
      </c>
      <c r="C38" s="123" t="s">
        <v>16</v>
      </c>
      <c r="D38" s="124"/>
      <c r="E38" s="24" t="s">
        <v>15</v>
      </c>
      <c r="F38" s="24">
        <v>180</v>
      </c>
      <c r="G38" s="26">
        <f t="shared" si="3"/>
        <v>0</v>
      </c>
      <c r="H38" s="25">
        <v>24</v>
      </c>
      <c r="I38" s="26">
        <f t="shared" ref="I38:I49" si="5">G38/H38</f>
        <v>0</v>
      </c>
      <c r="J38" s="69">
        <f t="shared" si="4"/>
        <v>0</v>
      </c>
      <c r="K38" s="27">
        <f t="shared" ref="K38:K49" si="6">I38+J38</f>
        <v>0</v>
      </c>
      <c r="L38" s="28">
        <f t="shared" ref="L38:L49" si="7">F38*H38*K38</f>
        <v>0</v>
      </c>
    </row>
    <row r="39" spans="2:14" ht="15" x14ac:dyDescent="0.2">
      <c r="B39" s="23">
        <v>3</v>
      </c>
      <c r="C39" s="123" t="s">
        <v>14</v>
      </c>
      <c r="D39" s="124"/>
      <c r="E39" s="24" t="s">
        <v>17</v>
      </c>
      <c r="F39" s="24">
        <v>180</v>
      </c>
      <c r="G39" s="26">
        <f t="shared" si="3"/>
        <v>0</v>
      </c>
      <c r="H39" s="25">
        <v>24</v>
      </c>
      <c r="I39" s="26">
        <f t="shared" si="5"/>
        <v>0</v>
      </c>
      <c r="J39" s="69">
        <f t="shared" si="4"/>
        <v>0</v>
      </c>
      <c r="K39" s="27">
        <f t="shared" si="6"/>
        <v>0</v>
      </c>
      <c r="L39" s="28">
        <f t="shared" si="7"/>
        <v>0</v>
      </c>
    </row>
    <row r="40" spans="2:14" ht="15" x14ac:dyDescent="0.2">
      <c r="B40" s="23">
        <v>4</v>
      </c>
      <c r="C40" s="123" t="s">
        <v>16</v>
      </c>
      <c r="D40" s="124"/>
      <c r="E40" s="24" t="s">
        <v>17</v>
      </c>
      <c r="F40" s="24">
        <v>180</v>
      </c>
      <c r="G40" s="26">
        <f t="shared" si="3"/>
        <v>0</v>
      </c>
      <c r="H40" s="25">
        <v>24</v>
      </c>
      <c r="I40" s="26">
        <f t="shared" si="5"/>
        <v>0</v>
      </c>
      <c r="J40" s="69">
        <f t="shared" si="4"/>
        <v>0</v>
      </c>
      <c r="K40" s="27">
        <f t="shared" si="6"/>
        <v>0</v>
      </c>
      <c r="L40" s="28">
        <f t="shared" si="7"/>
        <v>0</v>
      </c>
    </row>
    <row r="41" spans="2:14" ht="15" x14ac:dyDescent="0.2">
      <c r="B41" s="23">
        <v>5</v>
      </c>
      <c r="C41" s="121" t="s">
        <v>18</v>
      </c>
      <c r="D41" s="122"/>
      <c r="E41" s="24" t="s">
        <v>15</v>
      </c>
      <c r="F41" s="24">
        <v>90</v>
      </c>
      <c r="G41" s="26">
        <f t="shared" si="3"/>
        <v>0</v>
      </c>
      <c r="H41" s="25">
        <v>24</v>
      </c>
      <c r="I41" s="26">
        <f t="shared" si="5"/>
        <v>0</v>
      </c>
      <c r="J41" s="69">
        <f t="shared" si="4"/>
        <v>0</v>
      </c>
      <c r="K41" s="27">
        <f t="shared" si="6"/>
        <v>0</v>
      </c>
      <c r="L41" s="28">
        <f t="shared" si="7"/>
        <v>0</v>
      </c>
    </row>
    <row r="42" spans="2:14" ht="15" x14ac:dyDescent="0.2">
      <c r="B42" s="23">
        <v>6</v>
      </c>
      <c r="C42" s="121" t="s">
        <v>19</v>
      </c>
      <c r="D42" s="122"/>
      <c r="E42" s="24" t="s">
        <v>15</v>
      </c>
      <c r="F42" s="24">
        <v>90</v>
      </c>
      <c r="G42" s="26">
        <f t="shared" si="3"/>
        <v>0</v>
      </c>
      <c r="H42" s="25">
        <v>24</v>
      </c>
      <c r="I42" s="26">
        <f t="shared" si="5"/>
        <v>0</v>
      </c>
      <c r="J42" s="69">
        <f t="shared" si="4"/>
        <v>0</v>
      </c>
      <c r="K42" s="27">
        <f t="shared" si="6"/>
        <v>0</v>
      </c>
      <c r="L42" s="28">
        <f t="shared" si="7"/>
        <v>0</v>
      </c>
    </row>
    <row r="43" spans="2:14" ht="15" x14ac:dyDescent="0.2">
      <c r="B43" s="23">
        <v>7</v>
      </c>
      <c r="C43" s="121" t="s">
        <v>18</v>
      </c>
      <c r="D43" s="122"/>
      <c r="E43" s="24" t="s">
        <v>17</v>
      </c>
      <c r="F43" s="24">
        <v>90</v>
      </c>
      <c r="G43" s="26">
        <f t="shared" si="3"/>
        <v>0</v>
      </c>
      <c r="H43" s="25">
        <v>24</v>
      </c>
      <c r="I43" s="26">
        <f t="shared" si="5"/>
        <v>0</v>
      </c>
      <c r="J43" s="69">
        <f t="shared" si="4"/>
        <v>0</v>
      </c>
      <c r="K43" s="27">
        <f t="shared" si="6"/>
        <v>0</v>
      </c>
      <c r="L43" s="28">
        <f t="shared" si="7"/>
        <v>0</v>
      </c>
    </row>
    <row r="44" spans="2:14" ht="15" x14ac:dyDescent="0.2">
      <c r="B44" s="23">
        <v>8</v>
      </c>
      <c r="C44" s="121" t="s">
        <v>20</v>
      </c>
      <c r="D44" s="122"/>
      <c r="E44" s="24" t="s">
        <v>17</v>
      </c>
      <c r="F44" s="24">
        <v>90</v>
      </c>
      <c r="G44" s="26">
        <f t="shared" si="3"/>
        <v>0</v>
      </c>
      <c r="H44" s="25">
        <v>24</v>
      </c>
      <c r="I44" s="26">
        <f t="shared" si="5"/>
        <v>0</v>
      </c>
      <c r="J44" s="69">
        <f t="shared" si="4"/>
        <v>0</v>
      </c>
      <c r="K44" s="27">
        <f t="shared" si="6"/>
        <v>0</v>
      </c>
      <c r="L44" s="28">
        <f t="shared" si="7"/>
        <v>0</v>
      </c>
    </row>
    <row r="45" spans="2:14" ht="15" x14ac:dyDescent="0.2">
      <c r="B45" s="23">
        <v>9</v>
      </c>
      <c r="C45" s="140" t="s">
        <v>21</v>
      </c>
      <c r="D45" s="140"/>
      <c r="E45" s="24" t="s">
        <v>22</v>
      </c>
      <c r="F45" s="24">
        <v>1000</v>
      </c>
      <c r="G45" s="26">
        <f t="shared" si="3"/>
        <v>0</v>
      </c>
      <c r="H45" s="25">
        <v>24</v>
      </c>
      <c r="I45" s="26">
        <f t="shared" si="5"/>
        <v>0</v>
      </c>
      <c r="J45" s="69">
        <f t="shared" si="4"/>
        <v>0</v>
      </c>
      <c r="K45" s="27">
        <f t="shared" si="6"/>
        <v>0</v>
      </c>
      <c r="L45" s="28">
        <f t="shared" si="7"/>
        <v>0</v>
      </c>
    </row>
    <row r="46" spans="2:14" ht="15" x14ac:dyDescent="0.2">
      <c r="B46" s="23">
        <v>10</v>
      </c>
      <c r="C46" s="140" t="s">
        <v>23</v>
      </c>
      <c r="D46" s="140"/>
      <c r="E46" s="24" t="s">
        <v>22</v>
      </c>
      <c r="F46" s="24">
        <v>740</v>
      </c>
      <c r="G46" s="26">
        <f t="shared" si="3"/>
        <v>0</v>
      </c>
      <c r="H46" s="25">
        <v>24</v>
      </c>
      <c r="I46" s="26">
        <f t="shared" si="5"/>
        <v>0</v>
      </c>
      <c r="J46" s="69">
        <f t="shared" si="4"/>
        <v>0</v>
      </c>
      <c r="K46" s="27">
        <f t="shared" si="6"/>
        <v>0</v>
      </c>
      <c r="L46" s="28">
        <f t="shared" si="7"/>
        <v>0</v>
      </c>
    </row>
    <row r="47" spans="2:14" ht="15" x14ac:dyDescent="0.2">
      <c r="B47" s="23">
        <v>11</v>
      </c>
      <c r="C47" s="140" t="s">
        <v>24</v>
      </c>
      <c r="D47" s="140"/>
      <c r="E47" s="24" t="s">
        <v>22</v>
      </c>
      <c r="F47" s="24">
        <v>180</v>
      </c>
      <c r="G47" s="26">
        <f t="shared" si="3"/>
        <v>0</v>
      </c>
      <c r="H47" s="25">
        <v>24</v>
      </c>
      <c r="I47" s="26">
        <f t="shared" si="5"/>
        <v>0</v>
      </c>
      <c r="J47" s="69">
        <f t="shared" si="4"/>
        <v>0</v>
      </c>
      <c r="K47" s="27">
        <f t="shared" si="6"/>
        <v>0</v>
      </c>
      <c r="L47" s="28">
        <f t="shared" si="7"/>
        <v>0</v>
      </c>
    </row>
    <row r="48" spans="2:14" ht="15" x14ac:dyDescent="0.2">
      <c r="B48" s="23">
        <v>12</v>
      </c>
      <c r="C48" s="140" t="s">
        <v>25</v>
      </c>
      <c r="D48" s="140"/>
      <c r="E48" s="24" t="s">
        <v>22</v>
      </c>
      <c r="F48" s="24">
        <v>180</v>
      </c>
      <c r="G48" s="26">
        <f t="shared" si="3"/>
        <v>0</v>
      </c>
      <c r="H48" s="25">
        <v>24</v>
      </c>
      <c r="I48" s="26">
        <f t="shared" si="5"/>
        <v>0</v>
      </c>
      <c r="J48" s="69">
        <f t="shared" si="4"/>
        <v>0</v>
      </c>
      <c r="K48" s="27">
        <f t="shared" si="6"/>
        <v>0</v>
      </c>
      <c r="L48" s="28">
        <f t="shared" si="7"/>
        <v>0</v>
      </c>
    </row>
    <row r="49" spans="2:14" ht="15" x14ac:dyDescent="0.2">
      <c r="B49" s="23">
        <v>13</v>
      </c>
      <c r="C49" s="121" t="s">
        <v>26</v>
      </c>
      <c r="D49" s="122"/>
      <c r="E49" s="24" t="s">
        <v>22</v>
      </c>
      <c r="F49" s="24">
        <v>30</v>
      </c>
      <c r="G49" s="26">
        <f t="shared" si="3"/>
        <v>0</v>
      </c>
      <c r="H49" s="25">
        <v>24</v>
      </c>
      <c r="I49" s="26">
        <f t="shared" si="5"/>
        <v>0</v>
      </c>
      <c r="J49" s="69">
        <f t="shared" si="4"/>
        <v>0</v>
      </c>
      <c r="K49" s="27">
        <f t="shared" si="6"/>
        <v>0</v>
      </c>
      <c r="L49" s="28">
        <f t="shared" si="7"/>
        <v>0</v>
      </c>
    </row>
    <row r="50" spans="2:14" x14ac:dyDescent="0.2">
      <c r="B50" s="86" t="s">
        <v>47</v>
      </c>
      <c r="C50" s="141" t="s">
        <v>48</v>
      </c>
      <c r="D50" s="142"/>
      <c r="E50" s="87" t="s">
        <v>49</v>
      </c>
      <c r="F50" s="89" t="s">
        <v>50</v>
      </c>
      <c r="G50" s="89" t="s">
        <v>51</v>
      </c>
      <c r="H50" s="89" t="s">
        <v>52</v>
      </c>
      <c r="I50" s="89" t="s">
        <v>53</v>
      </c>
      <c r="J50" s="89" t="s">
        <v>54</v>
      </c>
      <c r="K50" s="88" t="s">
        <v>55</v>
      </c>
      <c r="L50" s="91" t="s">
        <v>59</v>
      </c>
    </row>
    <row r="51" spans="2:14" x14ac:dyDescent="0.2">
      <c r="B51" s="19"/>
      <c r="C51" s="143"/>
      <c r="D51" s="144"/>
      <c r="E51" s="29"/>
      <c r="F51" s="103" t="s">
        <v>6</v>
      </c>
      <c r="G51" s="103"/>
      <c r="H51" s="103" t="s">
        <v>7</v>
      </c>
      <c r="I51" s="103"/>
      <c r="J51" s="103" t="s">
        <v>10</v>
      </c>
      <c r="K51" s="103"/>
      <c r="L51" s="104" t="s">
        <v>12</v>
      </c>
      <c r="N51" s="2"/>
    </row>
    <row r="52" spans="2:14" ht="15" x14ac:dyDescent="0.2">
      <c r="B52" s="30">
        <v>14</v>
      </c>
      <c r="C52" s="145" t="s">
        <v>30</v>
      </c>
      <c r="D52" s="146"/>
      <c r="E52" s="31" t="s">
        <v>22</v>
      </c>
      <c r="F52" s="31">
        <v>60</v>
      </c>
      <c r="G52" s="32"/>
      <c r="H52" s="33">
        <v>24</v>
      </c>
      <c r="I52" s="32"/>
      <c r="J52" s="102">
        <f>J26</f>
        <v>0</v>
      </c>
      <c r="K52" s="34"/>
      <c r="L52" s="35">
        <f>F52*H52*J52</f>
        <v>0</v>
      </c>
    </row>
    <row r="53" spans="2:14" ht="15.75" thickBot="1" x14ac:dyDescent="0.25">
      <c r="B53" s="36">
        <v>15</v>
      </c>
      <c r="C53" s="147" t="s">
        <v>31</v>
      </c>
      <c r="D53" s="148"/>
      <c r="E53" s="37" t="s">
        <v>22</v>
      </c>
      <c r="F53" s="38">
        <v>10</v>
      </c>
      <c r="G53" s="39"/>
      <c r="H53" s="25">
        <v>24</v>
      </c>
      <c r="I53" s="40"/>
      <c r="J53" s="102">
        <f>J27</f>
        <v>0</v>
      </c>
      <c r="K53" s="41"/>
      <c r="L53" s="28">
        <f>F53*H53*J53</f>
        <v>0</v>
      </c>
    </row>
    <row r="54" spans="2:14" ht="16.5" thickBot="1" x14ac:dyDescent="0.3">
      <c r="B54" s="85">
        <v>16</v>
      </c>
      <c r="C54" s="84" t="s">
        <v>37</v>
      </c>
      <c r="D54" s="84"/>
      <c r="E54" s="84"/>
      <c r="F54" s="84"/>
      <c r="G54" s="84"/>
      <c r="H54" s="84"/>
      <c r="I54" s="84"/>
      <c r="J54" s="84"/>
      <c r="K54" s="84"/>
      <c r="L54" s="83">
        <f>SUM(L37:L49)+L52+L53</f>
        <v>0</v>
      </c>
    </row>
    <row r="55" spans="2:14" ht="16.5" thickBot="1" x14ac:dyDescent="0.3">
      <c r="B55" s="85"/>
      <c r="C55" s="84"/>
      <c r="D55" s="84"/>
      <c r="E55" s="84"/>
      <c r="F55" s="84"/>
      <c r="G55" s="84"/>
      <c r="H55" s="84"/>
      <c r="I55" s="84"/>
      <c r="J55" s="84"/>
      <c r="K55" s="84"/>
      <c r="L55" s="109"/>
    </row>
    <row r="56" spans="2:14" ht="36.950000000000003" customHeight="1" thickBot="1" x14ac:dyDescent="0.3">
      <c r="B56" s="100">
        <v>17</v>
      </c>
      <c r="C56" s="108" t="s">
        <v>62</v>
      </c>
      <c r="D56" s="84"/>
      <c r="E56" s="84"/>
      <c r="F56" s="84"/>
      <c r="G56" s="84"/>
      <c r="H56" s="84"/>
      <c r="I56" s="84"/>
      <c r="J56" s="84"/>
      <c r="K56" s="84"/>
      <c r="L56" s="110">
        <f>L28+L54</f>
        <v>0</v>
      </c>
    </row>
    <row r="57" spans="2:14" x14ac:dyDescent="0.2">
      <c r="H57" s="64" t="s">
        <v>28</v>
      </c>
    </row>
    <row r="58" spans="2:14" ht="61.5" customHeight="1" x14ac:dyDescent="0.2">
      <c r="H58" s="115" t="s">
        <v>44</v>
      </c>
      <c r="I58" s="116"/>
      <c r="J58" s="112" t="s">
        <v>29</v>
      </c>
      <c r="K58" s="113"/>
      <c r="L58" s="114"/>
    </row>
    <row r="59" spans="2:14" ht="94.5" customHeight="1" x14ac:dyDescent="0.2">
      <c r="H59" s="115" t="s">
        <v>45</v>
      </c>
      <c r="I59" s="116"/>
      <c r="J59" s="112" t="s">
        <v>66</v>
      </c>
      <c r="K59" s="113"/>
      <c r="L59" s="114"/>
    </row>
    <row r="60" spans="2:14" ht="57.6" customHeight="1" x14ac:dyDescent="0.2">
      <c r="H60" s="115" t="s">
        <v>46</v>
      </c>
      <c r="I60" s="116"/>
      <c r="J60" s="112" t="s">
        <v>60</v>
      </c>
      <c r="K60" s="113"/>
      <c r="L60" s="114"/>
    </row>
  </sheetData>
  <sheetProtection algorithmName="SHA-512" hashValue="/VevH7el+B6QU1ztW+jkohQsnrqtwhw0ByUwLJfauTYSR0Uuz8nV5GIpEd+p6lT35RdsQUm6aYXZrZPEkCyXCQ==" saltValue="h4Me6ELobOsjujXXfiXg+Q==" spinCount="100000" sheet="1" objects="1" scenarios="1"/>
  <mergeCells count="45">
    <mergeCell ref="C6:D6"/>
    <mergeCell ref="C9:D9"/>
    <mergeCell ref="C10:D10"/>
    <mergeCell ref="C11:D11"/>
    <mergeCell ref="C13:D13"/>
    <mergeCell ref="C22:D22"/>
    <mergeCell ref="C28:K28"/>
    <mergeCell ref="C23:D23"/>
    <mergeCell ref="C12:D12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B32:L32"/>
    <mergeCell ref="C33:D33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J58:L58"/>
    <mergeCell ref="H58:I58"/>
    <mergeCell ref="J60:L60"/>
    <mergeCell ref="H60:I60"/>
    <mergeCell ref="J59:L59"/>
    <mergeCell ref="H59:I59"/>
  </mergeCells>
  <pageMargins left="0.7" right="0.7" top="0.75" bottom="0.75" header="0.3" footer="0.3"/>
  <pageSetup paperSize="9" scale="42" orientation="portrait" r:id="rId1"/>
  <headerFooter>
    <oddFooter>&amp;CSpecyfikacja Istotnych Warunków Zamówienia dla przetargu nieograniczonego na Rental odzieży roboczej dla pracowników MPWiK S.A. – zał. nr 5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Górna Justyna</dc:creator>
  <cp:lastModifiedBy>Górna Justyna</cp:lastModifiedBy>
  <dcterms:created xsi:type="dcterms:W3CDTF">2021-04-15T12:59:03Z</dcterms:created>
  <dcterms:modified xsi:type="dcterms:W3CDTF">2024-03-19T11:29:40Z</dcterms:modified>
</cp:coreProperties>
</file>